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2480" documentId="13_ncr:1_{6F489E19-0427-47F9-ABC3-515ACE756848}" xr6:coauthVersionLast="47" xr6:coauthVersionMax="47" xr10:uidLastSave="{A72158C4-B469-46AE-B7D0-5F4E0E1653FA}"/>
  <bookViews>
    <workbookView xWindow="-108" yWindow="-108" windowWidth="23256" windowHeight="12456" tabRatio="926" xr2:uid="{6CA0C042-CC07-4B1B-B889-00E8CCC3E97E}"/>
  </bookViews>
  <sheets>
    <sheet name="Start Here" sheetId="17" r:id="rId1"/>
    <sheet name="Own Contribution" sheetId="16" r:id="rId2"/>
    <sheet name="DMFA Contribution" sheetId="14" r:id="rId3"/>
    <sheet name="Full Budget" sheetId="15" r:id="rId4"/>
    <sheet name="DMFA Staff Inputs" sheetId="18" r:id="rId5"/>
    <sheet name="DMFA External Consultancies" sheetId="20" r:id="rId6"/>
    <sheet name="DMFA Commercial Partners" sheetId="21" r:id="rId7"/>
    <sheet name="Data Check" sheetId="19" r:id="rId8"/>
    <sheet name="Dropdown" sheetId="22" state="hidden" r:id="rId9"/>
  </sheets>
  <definedNames>
    <definedName name="_ftn1" localSheetId="2">'DMFA Contribution'!#REF!</definedName>
    <definedName name="_ftn1" localSheetId="3">'Full Budget'!#REF!</definedName>
    <definedName name="_ftn1" localSheetId="1">'Own Contribution'!#REF!</definedName>
    <definedName name="_ftnref1" localSheetId="2">'DMFA Contribution'!#REF!</definedName>
    <definedName name="_ftnref1" localSheetId="3">'Full Budget'!#REF!</definedName>
    <definedName name="_ftnref1" localSheetId="1">'Own Contribution'!#REF!</definedName>
    <definedName name="_xlnm.Print_Area" localSheetId="6">'DMFA Commercial Partners'!$B$3:$I$25</definedName>
    <definedName name="_xlnm.Print_Area" localSheetId="2">'DMFA Contribution'!$B$9:$L$73</definedName>
    <definedName name="_xlnm.Print_Area" localSheetId="5">'DMFA External Consultancies'!$B$7:$H$38</definedName>
    <definedName name="_xlnm.Print_Area" localSheetId="4">'DMFA Staff Inputs'!$B$7:$H$38</definedName>
    <definedName name="_xlnm.Print_Area" localSheetId="3">'Full Budget'!$B$9:$L$84</definedName>
    <definedName name="_xlnm.Print_Area" localSheetId="1">'Own Contribution'!$B$9:$R$67</definedName>
    <definedName name="Tekst94" localSheetId="2">'DMFA Contribution'!#REF!</definedName>
    <definedName name="Tekst94" localSheetId="3">'Full Budget'!#REF!</definedName>
    <definedName name="Tekst94" localSheetId="1">'Own Contribution'!#REF!</definedName>
    <definedName name="Tekst95" localSheetId="2">'DMFA Contribution'!#REF!</definedName>
    <definedName name="Tekst95" localSheetId="3">'Full Budget'!#REF!</definedName>
    <definedName name="Tekst95" localSheetId="1">'Own Contribution'!#REF!</definedName>
    <definedName name="Tekst96" localSheetId="2">'DMFA Contribution'!#REF!</definedName>
    <definedName name="Tekst96" localSheetId="3">'Full Budget'!#REF!</definedName>
    <definedName name="Tekst96" localSheetId="1">'Own Contribution'!#REF!</definedName>
    <definedName name="Tekst97" localSheetId="2">'DMFA Contribution'!#REF!</definedName>
    <definedName name="Tekst97" localSheetId="3">'Full Budget'!$K$84</definedName>
    <definedName name="Tekst97" localSheetId="1">'Own Contribution'!#REF!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9" l="1"/>
  <c r="H70" i="15"/>
  <c r="I32" i="19"/>
  <c r="J32" i="19"/>
  <c r="I35" i="19"/>
  <c r="J35" i="19"/>
  <c r="H35" i="19"/>
  <c r="H32" i="19"/>
  <c r="D32" i="19"/>
  <c r="E32" i="19"/>
  <c r="D34" i="19"/>
  <c r="E34" i="19"/>
  <c r="E35" i="19"/>
  <c r="C21" i="15" l="1"/>
  <c r="C22" i="15"/>
  <c r="H21" i="15"/>
  <c r="I25" i="21"/>
  <c r="F14" i="21"/>
  <c r="H38" i="20"/>
  <c r="H38" i="18"/>
  <c r="H18" i="18"/>
  <c r="C17" i="16"/>
  <c r="B5" i="19"/>
  <c r="B5" i="21"/>
  <c r="B9" i="20"/>
  <c r="B9" i="18"/>
  <c r="G25" i="21" l="1"/>
  <c r="H25" i="21" s="1"/>
  <c r="H16" i="21"/>
  <c r="H15" i="21"/>
  <c r="H14" i="21"/>
  <c r="K14" i="21" s="1"/>
  <c r="H13" i="21"/>
  <c r="H12" i="21"/>
  <c r="H11" i="21"/>
  <c r="H22" i="21"/>
  <c r="H21" i="21"/>
  <c r="H20" i="21"/>
  <c r="H19" i="21"/>
  <c r="H18" i="21"/>
  <c r="H17" i="21"/>
  <c r="F23" i="21"/>
  <c r="K23" i="21" s="1"/>
  <c r="F22" i="21"/>
  <c r="F21" i="21"/>
  <c r="F20" i="21"/>
  <c r="F19" i="21"/>
  <c r="F18" i="21"/>
  <c r="F17" i="21"/>
  <c r="K17" i="21" s="1"/>
  <c r="F16" i="21"/>
  <c r="F15" i="21"/>
  <c r="F13" i="21"/>
  <c r="F12" i="21"/>
  <c r="F11" i="21"/>
  <c r="K11" i="21" l="1"/>
  <c r="K12" i="21"/>
  <c r="K18" i="21"/>
  <c r="K19" i="21"/>
  <c r="K20" i="21"/>
  <c r="K21" i="21"/>
  <c r="K22" i="21"/>
  <c r="K13" i="21"/>
  <c r="K15" i="21"/>
  <c r="K16" i="21"/>
  <c r="C27" i="19"/>
  <c r="H36" i="20"/>
  <c r="H35" i="20"/>
  <c r="H34" i="20"/>
  <c r="H33" i="20"/>
  <c r="H32" i="20"/>
  <c r="H31" i="20"/>
  <c r="H30" i="20"/>
  <c r="H29" i="20"/>
  <c r="H28" i="20"/>
  <c r="H27" i="20"/>
  <c r="H24" i="20"/>
  <c r="H23" i="20"/>
  <c r="H22" i="20"/>
  <c r="H21" i="20"/>
  <c r="H20" i="20"/>
  <c r="H19" i="20"/>
  <c r="H18" i="20"/>
  <c r="H17" i="20"/>
  <c r="H16" i="20"/>
  <c r="H15" i="20"/>
  <c r="B11" i="15" l="1"/>
  <c r="B12" i="15"/>
  <c r="H36" i="18"/>
  <c r="H35" i="18"/>
  <c r="H34" i="18"/>
  <c r="H33" i="18"/>
  <c r="H32" i="18"/>
  <c r="H31" i="18"/>
  <c r="H30" i="18"/>
  <c r="H29" i="18"/>
  <c r="H28" i="18"/>
  <c r="H27" i="18"/>
  <c r="H24" i="18"/>
  <c r="H23" i="18"/>
  <c r="H22" i="18"/>
  <c r="H21" i="18"/>
  <c r="H20" i="18"/>
  <c r="H19" i="18"/>
  <c r="H17" i="18"/>
  <c r="H16" i="18"/>
  <c r="H15" i="18"/>
  <c r="M73" i="14"/>
  <c r="M66" i="14"/>
  <c r="M65" i="14"/>
  <c r="M64" i="14"/>
  <c r="M63" i="14"/>
  <c r="M60" i="14"/>
  <c r="M59" i="14"/>
  <c r="M58" i="14"/>
  <c r="M57" i="14"/>
  <c r="M54" i="14"/>
  <c r="M53" i="14"/>
  <c r="M52" i="14"/>
  <c r="M51" i="14"/>
  <c r="M48" i="14"/>
  <c r="M47" i="14"/>
  <c r="M46" i="14"/>
  <c r="M45" i="14"/>
  <c r="M42" i="14"/>
  <c r="M41" i="14"/>
  <c r="M40" i="14"/>
  <c r="M39" i="14"/>
  <c r="M36" i="14"/>
  <c r="M35" i="14"/>
  <c r="M34" i="14"/>
  <c r="M33" i="14"/>
  <c r="M30" i="14"/>
  <c r="M29" i="14"/>
  <c r="M28" i="14"/>
  <c r="M27" i="14"/>
  <c r="M24" i="14"/>
  <c r="M23" i="14"/>
  <c r="M22" i="14"/>
  <c r="M21" i="14"/>
  <c r="M16" i="14"/>
  <c r="M15" i="14"/>
  <c r="G73" i="14"/>
  <c r="G66" i="14"/>
  <c r="G65" i="14"/>
  <c r="G64" i="14"/>
  <c r="G63" i="14"/>
  <c r="G60" i="14"/>
  <c r="G59" i="14"/>
  <c r="G58" i="14"/>
  <c r="G57" i="14"/>
  <c r="G54" i="14"/>
  <c r="G53" i="14"/>
  <c r="G52" i="14"/>
  <c r="G51" i="14"/>
  <c r="G48" i="14"/>
  <c r="G47" i="14"/>
  <c r="G46" i="14"/>
  <c r="G45" i="14"/>
  <c r="G42" i="14"/>
  <c r="G41" i="14"/>
  <c r="G40" i="14"/>
  <c r="G39" i="14"/>
  <c r="G36" i="14"/>
  <c r="G35" i="14"/>
  <c r="G34" i="14"/>
  <c r="G33" i="14"/>
  <c r="G30" i="14"/>
  <c r="G29" i="14"/>
  <c r="G28" i="14"/>
  <c r="G27" i="14"/>
  <c r="G24" i="14"/>
  <c r="G23" i="14"/>
  <c r="G22" i="14"/>
  <c r="G21" i="14"/>
  <c r="S67" i="16" l="1"/>
  <c r="S66" i="16"/>
  <c r="S65" i="16"/>
  <c r="S64" i="16"/>
  <c r="S63" i="16"/>
  <c r="S61" i="16"/>
  <c r="S60" i="16"/>
  <c r="S59" i="16"/>
  <c r="S58" i="16"/>
  <c r="S57" i="16"/>
  <c r="S55" i="16"/>
  <c r="S54" i="16"/>
  <c r="S53" i="16"/>
  <c r="S52" i="16"/>
  <c r="S51" i="16"/>
  <c r="S49" i="16"/>
  <c r="S48" i="16"/>
  <c r="S47" i="16"/>
  <c r="S46" i="16"/>
  <c r="S45" i="16"/>
  <c r="S43" i="16"/>
  <c r="S42" i="16"/>
  <c r="S41" i="16"/>
  <c r="S40" i="16"/>
  <c r="S39" i="16"/>
  <c r="S37" i="16"/>
  <c r="S36" i="16"/>
  <c r="S35" i="16"/>
  <c r="S34" i="16"/>
  <c r="S33" i="16"/>
  <c r="S30" i="16"/>
  <c r="S29" i="16"/>
  <c r="S28" i="16"/>
  <c r="S27" i="16"/>
  <c r="S25" i="16"/>
  <c r="S24" i="16"/>
  <c r="S23" i="16"/>
  <c r="S22" i="16"/>
  <c r="S21" i="16"/>
  <c r="S17" i="16"/>
  <c r="S16" i="16"/>
  <c r="S15" i="16"/>
  <c r="M66" i="16"/>
  <c r="M65" i="16"/>
  <c r="M64" i="16"/>
  <c r="M63" i="16"/>
  <c r="M60" i="16"/>
  <c r="M59" i="16"/>
  <c r="M58" i="16"/>
  <c r="M57" i="16"/>
  <c r="M54" i="16"/>
  <c r="M53" i="16"/>
  <c r="M52" i="16"/>
  <c r="M51" i="16"/>
  <c r="M48" i="16"/>
  <c r="M47" i="16"/>
  <c r="M46" i="16"/>
  <c r="M45" i="16"/>
  <c r="M42" i="16"/>
  <c r="M41" i="16"/>
  <c r="M40" i="16"/>
  <c r="M39" i="16"/>
  <c r="M36" i="16"/>
  <c r="M35" i="16"/>
  <c r="M34" i="16"/>
  <c r="M33" i="16"/>
  <c r="M30" i="16"/>
  <c r="M29" i="16"/>
  <c r="M28" i="16"/>
  <c r="M27" i="16"/>
  <c r="M24" i="16"/>
  <c r="M23" i="16"/>
  <c r="M22" i="16"/>
  <c r="M21" i="16"/>
  <c r="M16" i="16"/>
  <c r="M15" i="16"/>
  <c r="G66" i="16"/>
  <c r="G65" i="16"/>
  <c r="G64" i="16"/>
  <c r="G63" i="16"/>
  <c r="G60" i="16"/>
  <c r="G59" i="16"/>
  <c r="G58" i="16"/>
  <c r="G57" i="16"/>
  <c r="G54" i="16"/>
  <c r="G53" i="16"/>
  <c r="G52" i="16"/>
  <c r="G51" i="16"/>
  <c r="G48" i="16"/>
  <c r="G47" i="16"/>
  <c r="G46" i="16"/>
  <c r="G45" i="16"/>
  <c r="G42" i="16"/>
  <c r="G41" i="16"/>
  <c r="G40" i="16"/>
  <c r="G39" i="16"/>
  <c r="G36" i="16"/>
  <c r="G35" i="16"/>
  <c r="G34" i="16"/>
  <c r="G33" i="16"/>
  <c r="G30" i="16"/>
  <c r="G29" i="16"/>
  <c r="G28" i="16"/>
  <c r="G27" i="16"/>
  <c r="G24" i="16"/>
  <c r="G23" i="16"/>
  <c r="G22" i="16"/>
  <c r="G21" i="16"/>
  <c r="G16" i="16"/>
  <c r="G15" i="16"/>
  <c r="B62" i="14"/>
  <c r="B62" i="15"/>
  <c r="B62" i="16"/>
  <c r="B56" i="14"/>
  <c r="B56" i="15"/>
  <c r="B56" i="16"/>
  <c r="B26" i="14"/>
  <c r="B26" i="15"/>
  <c r="B26" i="16"/>
  <c r="B32" i="14"/>
  <c r="B32" i="15"/>
  <c r="B32" i="16"/>
  <c r="B38" i="14"/>
  <c r="B38" i="15"/>
  <c r="B38" i="16"/>
  <c r="B44" i="14"/>
  <c r="B44" i="15"/>
  <c r="B44" i="16"/>
  <c r="B50" i="14"/>
  <c r="B50" i="15"/>
  <c r="B50" i="16"/>
  <c r="B20" i="14"/>
  <c r="B20" i="15"/>
  <c r="B20" i="16"/>
  <c r="L95" i="15"/>
  <c r="L17" i="14" l="1"/>
  <c r="I31" i="14"/>
  <c r="R12" i="16"/>
  <c r="Q12" i="16"/>
  <c r="P12" i="16"/>
  <c r="O12" i="16"/>
  <c r="L12" i="16"/>
  <c r="K12" i="16"/>
  <c r="J12" i="16"/>
  <c r="I12" i="16"/>
  <c r="F12" i="16"/>
  <c r="E12" i="16"/>
  <c r="D12" i="16"/>
  <c r="C12" i="16"/>
  <c r="L12" i="14"/>
  <c r="F86" i="15" s="1"/>
  <c r="K12" i="14"/>
  <c r="E86" i="15" s="1"/>
  <c r="J12" i="14"/>
  <c r="D86" i="15" s="1"/>
  <c r="I12" i="14"/>
  <c r="C86" i="15" s="1"/>
  <c r="F12" i="14"/>
  <c r="J86" i="15" s="1"/>
  <c r="E12" i="14"/>
  <c r="I86" i="15" s="1"/>
  <c r="D12" i="14"/>
  <c r="H86" i="15" s="1"/>
  <c r="C12" i="14"/>
  <c r="G86" i="15" s="1"/>
  <c r="C25" i="14" l="1"/>
  <c r="D25" i="14"/>
  <c r="E25" i="14"/>
  <c r="C31" i="14"/>
  <c r="D31" i="14"/>
  <c r="E31" i="14"/>
  <c r="C37" i="14"/>
  <c r="D37" i="14"/>
  <c r="E37" i="14"/>
  <c r="C43" i="14"/>
  <c r="D43" i="14"/>
  <c r="E43" i="14"/>
  <c r="C49" i="14"/>
  <c r="D49" i="14"/>
  <c r="E49" i="14"/>
  <c r="C55" i="14"/>
  <c r="D55" i="14"/>
  <c r="E55" i="14"/>
  <c r="C61" i="14"/>
  <c r="D61" i="14"/>
  <c r="E61" i="14"/>
  <c r="C67" i="14"/>
  <c r="D67" i="14"/>
  <c r="E67" i="14"/>
  <c r="C69" i="14" l="1"/>
  <c r="D69" i="14"/>
  <c r="D71" i="14" s="1"/>
  <c r="H87" i="15" s="1"/>
  <c r="E69" i="14"/>
  <c r="E71" i="14" s="1"/>
  <c r="I87" i="15" s="1"/>
  <c r="E66" i="15"/>
  <c r="D66" i="15"/>
  <c r="C66" i="15"/>
  <c r="E65" i="15"/>
  <c r="D65" i="15"/>
  <c r="C65" i="15"/>
  <c r="E64" i="15"/>
  <c r="D64" i="15"/>
  <c r="C64" i="15"/>
  <c r="E63" i="15"/>
  <c r="D63" i="15"/>
  <c r="C63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48" i="15"/>
  <c r="D48" i="15"/>
  <c r="C48" i="15"/>
  <c r="E47" i="15"/>
  <c r="D47" i="15"/>
  <c r="C47" i="15"/>
  <c r="F47" i="15" s="1"/>
  <c r="E46" i="15"/>
  <c r="D46" i="15"/>
  <c r="C46" i="15"/>
  <c r="E45" i="15"/>
  <c r="D45" i="15"/>
  <c r="C45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C79" i="15" s="1"/>
  <c r="C32" i="19" s="1"/>
  <c r="E24" i="15"/>
  <c r="D24" i="15"/>
  <c r="C24" i="15"/>
  <c r="E23" i="15"/>
  <c r="D23" i="15"/>
  <c r="C23" i="15"/>
  <c r="E22" i="15"/>
  <c r="D22" i="15"/>
  <c r="E21" i="15"/>
  <c r="E79" i="15" s="1"/>
  <c r="D21" i="15"/>
  <c r="E16" i="15"/>
  <c r="D16" i="15"/>
  <c r="C16" i="15"/>
  <c r="E15" i="15"/>
  <c r="D15" i="15"/>
  <c r="C15" i="15"/>
  <c r="R67" i="16"/>
  <c r="Q67" i="16"/>
  <c r="P67" i="16"/>
  <c r="O67" i="16"/>
  <c r="L67" i="16"/>
  <c r="K67" i="16"/>
  <c r="J67" i="16"/>
  <c r="I67" i="16"/>
  <c r="M67" i="16" s="1"/>
  <c r="F67" i="16"/>
  <c r="E67" i="16"/>
  <c r="D67" i="16"/>
  <c r="C67" i="16"/>
  <c r="R61" i="16"/>
  <c r="Q61" i="16"/>
  <c r="P61" i="16"/>
  <c r="O61" i="16"/>
  <c r="L61" i="16"/>
  <c r="K61" i="16"/>
  <c r="J61" i="16"/>
  <c r="I61" i="16"/>
  <c r="M61" i="16" s="1"/>
  <c r="F61" i="16"/>
  <c r="E61" i="16"/>
  <c r="D61" i="16"/>
  <c r="C61" i="16"/>
  <c r="R55" i="16"/>
  <c r="Q55" i="16"/>
  <c r="P55" i="16"/>
  <c r="O55" i="16"/>
  <c r="L55" i="16"/>
  <c r="K55" i="16"/>
  <c r="J55" i="16"/>
  <c r="I55" i="16"/>
  <c r="M55" i="16" s="1"/>
  <c r="F55" i="16"/>
  <c r="E55" i="16"/>
  <c r="D55" i="16"/>
  <c r="C55" i="16"/>
  <c r="R49" i="16"/>
  <c r="Q49" i="16"/>
  <c r="P49" i="16"/>
  <c r="O49" i="16"/>
  <c r="L49" i="16"/>
  <c r="K49" i="16"/>
  <c r="J49" i="16"/>
  <c r="I49" i="16"/>
  <c r="M49" i="16" s="1"/>
  <c r="F49" i="16"/>
  <c r="E49" i="16"/>
  <c r="D49" i="16"/>
  <c r="C49" i="16"/>
  <c r="R43" i="16"/>
  <c r="Q43" i="16"/>
  <c r="P43" i="16"/>
  <c r="O43" i="16"/>
  <c r="L43" i="16"/>
  <c r="K43" i="16"/>
  <c r="J43" i="16"/>
  <c r="I43" i="16"/>
  <c r="M43" i="16" s="1"/>
  <c r="F43" i="16"/>
  <c r="E43" i="16"/>
  <c r="D43" i="16"/>
  <c r="C43" i="16"/>
  <c r="R37" i="16"/>
  <c r="Q37" i="16"/>
  <c r="P37" i="16"/>
  <c r="O37" i="16"/>
  <c r="L37" i="16"/>
  <c r="K37" i="16"/>
  <c r="J37" i="16"/>
  <c r="I37" i="16"/>
  <c r="M37" i="16" s="1"/>
  <c r="F37" i="16"/>
  <c r="E37" i="16"/>
  <c r="D37" i="16"/>
  <c r="C37" i="16"/>
  <c r="R31" i="16"/>
  <c r="Q31" i="16"/>
  <c r="P31" i="16"/>
  <c r="O31" i="16"/>
  <c r="S31" i="16" s="1"/>
  <c r="L31" i="16"/>
  <c r="K31" i="16"/>
  <c r="J31" i="16"/>
  <c r="I31" i="16"/>
  <c r="F31" i="16"/>
  <c r="E31" i="16"/>
  <c r="D31" i="16"/>
  <c r="C31" i="16"/>
  <c r="R25" i="16"/>
  <c r="Q25" i="16"/>
  <c r="P25" i="16"/>
  <c r="O25" i="16"/>
  <c r="L25" i="16"/>
  <c r="K25" i="16"/>
  <c r="J25" i="16"/>
  <c r="I25" i="16"/>
  <c r="M25" i="16" s="1"/>
  <c r="F25" i="16"/>
  <c r="E25" i="16"/>
  <c r="D25" i="16"/>
  <c r="C25" i="16"/>
  <c r="R17" i="16"/>
  <c r="Q17" i="16"/>
  <c r="P17" i="16"/>
  <c r="O17" i="16"/>
  <c r="L17" i="16"/>
  <c r="K17" i="16"/>
  <c r="J17" i="16"/>
  <c r="I17" i="16"/>
  <c r="M17" i="16" s="1"/>
  <c r="F17" i="16"/>
  <c r="E17" i="16"/>
  <c r="D17" i="16"/>
  <c r="G70" i="15"/>
  <c r="H66" i="15"/>
  <c r="G66" i="15"/>
  <c r="H65" i="15"/>
  <c r="G65" i="15"/>
  <c r="H64" i="15"/>
  <c r="G64" i="15"/>
  <c r="H63" i="15"/>
  <c r="G63" i="15"/>
  <c r="H60" i="15"/>
  <c r="G60" i="15"/>
  <c r="H59" i="15"/>
  <c r="G59" i="15"/>
  <c r="H58" i="15"/>
  <c r="G58" i="15"/>
  <c r="H57" i="15"/>
  <c r="G57" i="15"/>
  <c r="H54" i="15"/>
  <c r="G54" i="15"/>
  <c r="H53" i="15"/>
  <c r="G53" i="15"/>
  <c r="H52" i="15"/>
  <c r="G52" i="15"/>
  <c r="H51" i="15"/>
  <c r="G51" i="15"/>
  <c r="H48" i="15"/>
  <c r="G48" i="15"/>
  <c r="H47" i="15"/>
  <c r="G47" i="15"/>
  <c r="H46" i="15"/>
  <c r="G46" i="15"/>
  <c r="H45" i="15"/>
  <c r="G45" i="15"/>
  <c r="H42" i="15"/>
  <c r="G42" i="15"/>
  <c r="H41" i="15"/>
  <c r="G41" i="15"/>
  <c r="H40" i="15"/>
  <c r="G40" i="15"/>
  <c r="H39" i="15"/>
  <c r="G39" i="15"/>
  <c r="H36" i="15"/>
  <c r="G36" i="15"/>
  <c r="H35" i="15"/>
  <c r="G35" i="15"/>
  <c r="H34" i="15"/>
  <c r="G34" i="15"/>
  <c r="H33" i="15"/>
  <c r="G33" i="15"/>
  <c r="H30" i="15"/>
  <c r="G30" i="15"/>
  <c r="H29" i="15"/>
  <c r="G28" i="15"/>
  <c r="H27" i="15"/>
  <c r="G27" i="15"/>
  <c r="H24" i="15"/>
  <c r="G24" i="15"/>
  <c r="H23" i="15"/>
  <c r="G23" i="15"/>
  <c r="H22" i="15"/>
  <c r="G22" i="15"/>
  <c r="G21" i="15"/>
  <c r="H16" i="15"/>
  <c r="I16" i="15" s="1"/>
  <c r="H15" i="15"/>
  <c r="H40" i="18" s="1"/>
  <c r="G29" i="15"/>
  <c r="I29" i="15" s="1"/>
  <c r="H28" i="15"/>
  <c r="L67" i="14"/>
  <c r="K67" i="14"/>
  <c r="J67" i="14"/>
  <c r="I67" i="14"/>
  <c r="M67" i="14" s="1"/>
  <c r="F67" i="14"/>
  <c r="G67" i="14" s="1"/>
  <c r="L61" i="14"/>
  <c r="K61" i="14"/>
  <c r="J61" i="14"/>
  <c r="I61" i="14"/>
  <c r="M61" i="14" s="1"/>
  <c r="F61" i="14"/>
  <c r="G61" i="14" s="1"/>
  <c r="L55" i="14"/>
  <c r="K55" i="14"/>
  <c r="J55" i="14"/>
  <c r="I55" i="14"/>
  <c r="F55" i="14"/>
  <c r="G55" i="14" s="1"/>
  <c r="L49" i="14"/>
  <c r="K49" i="14"/>
  <c r="J49" i="14"/>
  <c r="I49" i="14"/>
  <c r="M49" i="14" s="1"/>
  <c r="F49" i="14"/>
  <c r="G49" i="14" s="1"/>
  <c r="L43" i="14"/>
  <c r="K43" i="14"/>
  <c r="J43" i="14"/>
  <c r="I43" i="14"/>
  <c r="F43" i="14"/>
  <c r="G43" i="14" s="1"/>
  <c r="L37" i="14"/>
  <c r="K37" i="14"/>
  <c r="J37" i="14"/>
  <c r="I37" i="14"/>
  <c r="M37" i="14" s="1"/>
  <c r="F37" i="14"/>
  <c r="G37" i="14" s="1"/>
  <c r="L31" i="14"/>
  <c r="K31" i="14"/>
  <c r="J31" i="14"/>
  <c r="M31" i="14" s="1"/>
  <c r="F31" i="14"/>
  <c r="G31" i="14" s="1"/>
  <c r="L25" i="14"/>
  <c r="K25" i="14"/>
  <c r="J25" i="14"/>
  <c r="I25" i="14"/>
  <c r="F25" i="14"/>
  <c r="K17" i="14"/>
  <c r="J17" i="14"/>
  <c r="I17" i="14"/>
  <c r="M17" i="14" s="1"/>
  <c r="E80" i="15" l="1"/>
  <c r="E33" i="19" s="1"/>
  <c r="E36" i="19" s="1"/>
  <c r="M31" i="16"/>
  <c r="C80" i="15"/>
  <c r="C33" i="19" s="1"/>
  <c r="D81" i="15"/>
  <c r="E81" i="15"/>
  <c r="D82" i="15"/>
  <c r="D35" i="19" s="1"/>
  <c r="C82" i="15"/>
  <c r="C35" i="19" s="1"/>
  <c r="G81" i="15"/>
  <c r="H34" i="19" s="1"/>
  <c r="E82" i="15"/>
  <c r="D80" i="15"/>
  <c r="D33" i="19" s="1"/>
  <c r="D36" i="19" s="1"/>
  <c r="G79" i="15"/>
  <c r="G80" i="15"/>
  <c r="H33" i="19" s="1"/>
  <c r="H82" i="15"/>
  <c r="C81" i="15"/>
  <c r="C34" i="19" s="1"/>
  <c r="C36" i="19" s="1"/>
  <c r="G82" i="15"/>
  <c r="D79" i="15"/>
  <c r="H80" i="15"/>
  <c r="H81" i="15"/>
  <c r="I34" i="19" s="1"/>
  <c r="H79" i="15"/>
  <c r="G25" i="14"/>
  <c r="F69" i="14"/>
  <c r="F71" i="14" s="1"/>
  <c r="J87" i="15" s="1"/>
  <c r="I15" i="15"/>
  <c r="D17" i="15"/>
  <c r="C20" i="19"/>
  <c r="C71" i="14"/>
  <c r="M25" i="14"/>
  <c r="M55" i="14"/>
  <c r="M43" i="14"/>
  <c r="F36" i="15"/>
  <c r="G17" i="16"/>
  <c r="G25" i="16"/>
  <c r="G31" i="16"/>
  <c r="G37" i="16"/>
  <c r="G43" i="16"/>
  <c r="G49" i="16"/>
  <c r="G55" i="16"/>
  <c r="G61" i="16"/>
  <c r="G67" i="16"/>
  <c r="D69" i="16"/>
  <c r="D71" i="16" s="1"/>
  <c r="F69" i="16"/>
  <c r="F71" i="16" s="1"/>
  <c r="P69" i="16"/>
  <c r="P71" i="16" s="1"/>
  <c r="Q69" i="16"/>
  <c r="Q71" i="16" s="1"/>
  <c r="C69" i="16"/>
  <c r="I69" i="16"/>
  <c r="J69" i="16"/>
  <c r="J71" i="16" s="1"/>
  <c r="K69" i="16"/>
  <c r="K71" i="16" s="1"/>
  <c r="L69" i="16"/>
  <c r="L71" i="16" s="1"/>
  <c r="R69" i="16"/>
  <c r="R71" i="16" s="1"/>
  <c r="O69" i="16"/>
  <c r="E69" i="16"/>
  <c r="E71" i="16" s="1"/>
  <c r="F28" i="15"/>
  <c r="F46" i="15"/>
  <c r="F52" i="15"/>
  <c r="I69" i="14"/>
  <c r="J69" i="14"/>
  <c r="J71" i="14" s="1"/>
  <c r="D87" i="15" s="1"/>
  <c r="K69" i="14"/>
  <c r="K71" i="14" s="1"/>
  <c r="E87" i="15" s="1"/>
  <c r="L69" i="14"/>
  <c r="L71" i="14" s="1"/>
  <c r="F87" i="15" s="1"/>
  <c r="F29" i="15"/>
  <c r="J29" i="15" s="1"/>
  <c r="I35" i="15"/>
  <c r="I52" i="15"/>
  <c r="H91" i="15" s="1"/>
  <c r="I41" i="15"/>
  <c r="I59" i="15"/>
  <c r="F53" i="15"/>
  <c r="F35" i="15"/>
  <c r="I27" i="15"/>
  <c r="I46" i="15"/>
  <c r="G91" i="15" s="1"/>
  <c r="F42" i="15"/>
  <c r="F54" i="15"/>
  <c r="I51" i="15"/>
  <c r="I45" i="15"/>
  <c r="E37" i="15"/>
  <c r="I24" i="15"/>
  <c r="F66" i="15"/>
  <c r="F48" i="15"/>
  <c r="C25" i="15"/>
  <c r="F23" i="15"/>
  <c r="F24" i="15"/>
  <c r="F30" i="15"/>
  <c r="F41" i="15"/>
  <c r="F59" i="15"/>
  <c r="F60" i="15"/>
  <c r="F65" i="15"/>
  <c r="E67" i="15"/>
  <c r="E61" i="15"/>
  <c r="E55" i="15"/>
  <c r="E49" i="15"/>
  <c r="F40" i="15"/>
  <c r="E43" i="15"/>
  <c r="E31" i="15"/>
  <c r="E25" i="15"/>
  <c r="F22" i="15"/>
  <c r="E17" i="15"/>
  <c r="F16" i="15"/>
  <c r="F15" i="15"/>
  <c r="C17" i="15"/>
  <c r="I70" i="15"/>
  <c r="I64" i="15"/>
  <c r="J91" i="15" s="1"/>
  <c r="I65" i="15"/>
  <c r="H25" i="15"/>
  <c r="G67" i="15"/>
  <c r="F27" i="15"/>
  <c r="F33" i="15"/>
  <c r="C43" i="15"/>
  <c r="C49" i="15"/>
  <c r="F51" i="15"/>
  <c r="C61" i="15"/>
  <c r="C67" i="15"/>
  <c r="I22" i="15"/>
  <c r="D25" i="15"/>
  <c r="D31" i="15"/>
  <c r="D37" i="15"/>
  <c r="D43" i="15"/>
  <c r="D49" i="15"/>
  <c r="D55" i="15"/>
  <c r="D61" i="15"/>
  <c r="D67" i="15"/>
  <c r="I28" i="15"/>
  <c r="D91" i="15" s="1"/>
  <c r="C37" i="15"/>
  <c r="I23" i="15"/>
  <c r="I48" i="15"/>
  <c r="H37" i="15"/>
  <c r="G43" i="15"/>
  <c r="H43" i="15"/>
  <c r="H67" i="15"/>
  <c r="G37" i="15"/>
  <c r="G61" i="15"/>
  <c r="I34" i="15"/>
  <c r="E91" i="15" s="1"/>
  <c r="I42" i="15"/>
  <c r="I66" i="15"/>
  <c r="H61" i="15"/>
  <c r="H31" i="15"/>
  <c r="I57" i="15"/>
  <c r="I58" i="15"/>
  <c r="I91" i="15" s="1"/>
  <c r="I40" i="15"/>
  <c r="F91" i="15" s="1"/>
  <c r="I30" i="15"/>
  <c r="I47" i="15"/>
  <c r="G55" i="15"/>
  <c r="I54" i="15"/>
  <c r="G25" i="15"/>
  <c r="G49" i="15"/>
  <c r="I53" i="15"/>
  <c r="F45" i="15"/>
  <c r="F63" i="15"/>
  <c r="F21" i="15"/>
  <c r="F57" i="15"/>
  <c r="I39" i="15"/>
  <c r="I60" i="15"/>
  <c r="I36" i="15"/>
  <c r="J36" i="15" s="1"/>
  <c r="C31" i="15"/>
  <c r="H55" i="15"/>
  <c r="F58" i="15"/>
  <c r="F39" i="15"/>
  <c r="G31" i="15"/>
  <c r="I63" i="15"/>
  <c r="I21" i="15"/>
  <c r="F34" i="15"/>
  <c r="I33" i="15"/>
  <c r="F64" i="15"/>
  <c r="H49" i="15"/>
  <c r="H17" i="15"/>
  <c r="I17" i="15" s="1"/>
  <c r="C55" i="15"/>
  <c r="C10" i="19" l="1"/>
  <c r="H36" i="19"/>
  <c r="O71" i="16"/>
  <c r="S71" i="16" s="1"/>
  <c r="S69" i="16"/>
  <c r="I33" i="19"/>
  <c r="I36" i="19" s="1"/>
  <c r="H40" i="20"/>
  <c r="D83" i="15"/>
  <c r="E83" i="15"/>
  <c r="H83" i="15"/>
  <c r="G83" i="15"/>
  <c r="C83" i="15"/>
  <c r="I79" i="15"/>
  <c r="I81" i="15"/>
  <c r="J34" i="19" s="1"/>
  <c r="F80" i="15"/>
  <c r="F33" i="19" s="1"/>
  <c r="F82" i="15"/>
  <c r="F35" i="19" s="1"/>
  <c r="F81" i="15"/>
  <c r="F34" i="19" s="1"/>
  <c r="F79" i="15"/>
  <c r="F32" i="19" s="1"/>
  <c r="C91" i="15"/>
  <c r="I80" i="15"/>
  <c r="J33" i="19" s="1"/>
  <c r="I82" i="15"/>
  <c r="I49" i="15"/>
  <c r="G92" i="15" s="1"/>
  <c r="C9" i="19"/>
  <c r="E96" i="15"/>
  <c r="J66" i="15"/>
  <c r="C96" i="15"/>
  <c r="J27" i="15"/>
  <c r="I71" i="14"/>
  <c r="C87" i="15" s="1"/>
  <c r="M69" i="14"/>
  <c r="G69" i="14"/>
  <c r="G87" i="15"/>
  <c r="G71" i="14"/>
  <c r="L91" i="15"/>
  <c r="J16" i="15"/>
  <c r="I71" i="16"/>
  <c r="M71" i="16" s="1"/>
  <c r="M69" i="16"/>
  <c r="J28" i="15"/>
  <c r="C71" i="16"/>
  <c r="G71" i="16" s="1"/>
  <c r="G69" i="16"/>
  <c r="J46" i="15"/>
  <c r="J41" i="15"/>
  <c r="J60" i="15"/>
  <c r="F43" i="15"/>
  <c r="J52" i="15"/>
  <c r="F37" i="15"/>
  <c r="J59" i="15"/>
  <c r="J57" i="15"/>
  <c r="J35" i="15"/>
  <c r="J65" i="15"/>
  <c r="J53" i="15"/>
  <c r="J54" i="15"/>
  <c r="J24" i="15"/>
  <c r="J42" i="15"/>
  <c r="J51" i="15"/>
  <c r="J39" i="15"/>
  <c r="J48" i="15"/>
  <c r="J30" i="15"/>
  <c r="J45" i="15"/>
  <c r="J47" i="15"/>
  <c r="J40" i="15"/>
  <c r="J23" i="15"/>
  <c r="J33" i="15"/>
  <c r="F49" i="15"/>
  <c r="F61" i="15"/>
  <c r="J22" i="15"/>
  <c r="E68" i="15"/>
  <c r="E74" i="15" s="1"/>
  <c r="F17" i="15"/>
  <c r="J15" i="15"/>
  <c r="J70" i="15"/>
  <c r="I67" i="15"/>
  <c r="J64" i="15"/>
  <c r="I43" i="15"/>
  <c r="F92" i="15" s="1"/>
  <c r="I25" i="15"/>
  <c r="F25" i="15"/>
  <c r="J34" i="15"/>
  <c r="D68" i="15"/>
  <c r="D74" i="15" s="1"/>
  <c r="F67" i="15"/>
  <c r="I37" i="15"/>
  <c r="E92" i="15" s="1"/>
  <c r="I61" i="15"/>
  <c r="I92" i="15" s="1"/>
  <c r="J58" i="15"/>
  <c r="I31" i="15"/>
  <c r="I55" i="15"/>
  <c r="H92" i="15" s="1"/>
  <c r="G68" i="15"/>
  <c r="I27" i="21" s="1"/>
  <c r="I29" i="21" s="1"/>
  <c r="F31" i="15"/>
  <c r="F55" i="15"/>
  <c r="J21" i="15"/>
  <c r="J63" i="15"/>
  <c r="C68" i="15"/>
  <c r="C74" i="15" s="1"/>
  <c r="H68" i="15"/>
  <c r="L87" i="15" l="1"/>
  <c r="J36" i="19"/>
  <c r="F36" i="19"/>
  <c r="I83" i="15"/>
  <c r="G32" i="19"/>
  <c r="F83" i="15"/>
  <c r="J49" i="15"/>
  <c r="C92" i="15"/>
  <c r="J80" i="15"/>
  <c r="L33" i="19" s="1"/>
  <c r="J82" i="15"/>
  <c r="L35" i="19" s="1"/>
  <c r="J79" i="15"/>
  <c r="L32" i="19" s="1"/>
  <c r="J81" i="15"/>
  <c r="L34" i="19" s="1"/>
  <c r="J92" i="15"/>
  <c r="J67" i="15"/>
  <c r="D92" i="15"/>
  <c r="J31" i="15"/>
  <c r="H42" i="18"/>
  <c r="K32" i="19"/>
  <c r="C26" i="19"/>
  <c r="C25" i="19"/>
  <c r="G74" i="15"/>
  <c r="C24" i="19"/>
  <c r="K34" i="19"/>
  <c r="K35" i="19"/>
  <c r="K33" i="19"/>
  <c r="H42" i="20"/>
  <c r="M71" i="14"/>
  <c r="J17" i="15"/>
  <c r="J43" i="15"/>
  <c r="J25" i="15"/>
  <c r="J61" i="15"/>
  <c r="J55" i="15"/>
  <c r="J37" i="15"/>
  <c r="F68" i="15"/>
  <c r="F74" i="15" s="1"/>
  <c r="I68" i="15"/>
  <c r="C99" i="15" l="1"/>
  <c r="H72" i="15" a="1"/>
  <c r="H72" i="15" s="1"/>
  <c r="G72" i="15" s="1"/>
  <c r="K36" i="19"/>
  <c r="M35" i="19"/>
  <c r="M34" i="19"/>
  <c r="M33" i="19"/>
  <c r="M32" i="19"/>
  <c r="L36" i="19"/>
  <c r="M36" i="19" s="1"/>
  <c r="G34" i="19"/>
  <c r="G35" i="19"/>
  <c r="G33" i="19"/>
  <c r="J83" i="15"/>
  <c r="L83" i="15" s="1"/>
  <c r="J68" i="15"/>
  <c r="L96" i="15"/>
  <c r="C19" i="19" s="1"/>
  <c r="E88" i="15"/>
  <c r="I88" i="15"/>
  <c r="H88" i="15"/>
  <c r="D96" i="15"/>
  <c r="J88" i="15"/>
  <c r="F88" i="15"/>
  <c r="D88" i="15"/>
  <c r="L92" i="15"/>
  <c r="C13" i="19" s="1"/>
  <c r="C88" i="15"/>
  <c r="G88" i="15"/>
  <c r="L88" i="15"/>
  <c r="C18" i="19"/>
  <c r="G36" i="19" l="1"/>
  <c r="L82" i="15"/>
  <c r="L80" i="15"/>
  <c r="I72" i="15"/>
  <c r="I74" i="15" s="1"/>
  <c r="C100" i="15" s="1"/>
  <c r="H74" i="15"/>
  <c r="L79" i="15"/>
  <c r="L81" i="15"/>
  <c r="C16" i="19"/>
  <c r="J72" i="15"/>
  <c r="J74" i="15" s="1"/>
  <c r="C17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tc={FF232427-4779-426C-AF07-E66AA1837847}</author>
    <author>tc={D4236D2B-4F3F-4522-B752-E932F593C7C0}</author>
  </authors>
  <commentList>
    <comment ref="B10" authorId="0" shapeId="0" xr:uid="{FF232427-4779-426C-AF07-E66AA1837847}">
      <text>
        <t>[Threaded comment]
Your version of Excel allows you to read this threaded comment; however, any edits to it will get removed if the file is opened in a newer version of Excel. Learn more: https://go.microsoft.com/fwlink/?linkid=870924
Comment:
    Own contribution from commercial partner(s) must be at least 25%. Own Contribution is calculated as follows:
(own contribution from Commercial Partners / (own contribution from Commercial Partners + DFMA Contribution))</t>
      </text>
    </comment>
    <comment ref="B17" authorId="1" shapeId="0" xr:uid="{D4236D2B-4F3F-4522-B752-E932F593C7C0}">
      <text>
        <t>[Threaded comment]
Your version of Excel allows you to read this threaded comment; however, any edits to it will get removed if the file is opened in a newer version of Excel. Learn more: https://go.microsoft.com/fwlink/?linkid=870924
Comment:
    Own contribution from commercial partner(s) must be at least 25%. Own Contribution is calculated as follows:
(own contribution from Commercial Partners / (own contribution from Commercial Partners + DFMA Contribution))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<sst xmlns="http://schemas.openxmlformats.org/spreadsheetml/2006/main" count="492" uniqueCount="216">
  <si>
    <t>DGBP - ANNEX 7 - MATURATION Project Budget</t>
  </si>
  <si>
    <t>Guidance: How to fill this Annex</t>
  </si>
  <si>
    <t>Mark when completed</t>
  </si>
  <si>
    <t>• Please ONLY enter data into Yellow Cells. If no data, please make sure the cell is empty. All other cells should be left unchanged. Please DO NOT edit formulas.</t>
  </si>
  <si>
    <t>Please do not delete rows, columns, or sections. Sections may be left "blank" if not relevant.</t>
  </si>
  <si>
    <t>Fill out the information in the active sheet named "Start Here".</t>
  </si>
  <si>
    <t>Input budgets for partners' own contribution in sheet "Own Contribution". All numbers should be in whole DKK.</t>
  </si>
  <si>
    <t>Input budgets for DMFA support in sheet "DMFA Contribution". All numbers should be in whole DKK.</t>
  </si>
  <si>
    <t>Review numbers in "Full Budget", and verify that numbers are correct. Enter numbers in the bottom table.</t>
  </si>
  <si>
    <t>Update DMFA Staff Inputs for Key staff for all non-commercial partner(s). All-inclusive rates (or lower) should be applied.</t>
  </si>
  <si>
    <t>Update DMFA External Consultancies for any consultants contracted by non-commercial partner(s). All-inclusive rates or actual costs.</t>
  </si>
  <si>
    <t>If the partnership is requesting DMFA funding to commercial partner(s), update sheet: "DMFA Commercial Partners"</t>
  </si>
  <si>
    <t>Review the "Data Check" tab, to ensure that there are no errors. Provide explicit justificatoin for warnings (if any).</t>
  </si>
  <si>
    <t>Project Info</t>
  </si>
  <si>
    <t xml:space="preserve"> - Name of project</t>
  </si>
  <si>
    <t>&lt;&lt;--- Enter name of the DGBP project.</t>
  </si>
  <si>
    <t xml:space="preserve"> - DMFA Reference number</t>
  </si>
  <si>
    <t>xx/xxxxx</t>
  </si>
  <si>
    <t>&lt;&lt;--- Enter DMFA reference number.</t>
  </si>
  <si>
    <t xml:space="preserve"> - Project Period</t>
  </si>
  <si>
    <t>[Month, Year] to [Month, Year]</t>
  </si>
  <si>
    <t>&lt;&lt;--- Enter project start and end.</t>
  </si>
  <si>
    <t xml:space="preserve"> - Approved DMFA Grant size</t>
  </si>
  <si>
    <t>&lt;&lt;--- Enter the approved grant size in DKK.</t>
  </si>
  <si>
    <t>Non-Commercial Partner(s)</t>
  </si>
  <si>
    <t xml:space="preserve"> - Administrative Partner</t>
  </si>
  <si>
    <t>&lt;&lt;--- Enter name of Administrative Partner.</t>
  </si>
  <si>
    <t xml:space="preserve"> - Non-Commercial Partner #2</t>
  </si>
  <si>
    <t>&lt;&lt;--- Enter name of partner. Leave blank if none.</t>
  </si>
  <si>
    <t xml:space="preserve"> - Non-Commercial Partner #3</t>
  </si>
  <si>
    <t xml:space="preserve"> - Non-Commercial Partner #4</t>
  </si>
  <si>
    <t>Commercial Partner(s)</t>
  </si>
  <si>
    <t xml:space="preserve"> - Key Commercial Partner</t>
  </si>
  <si>
    <t>&lt;&lt;--- Enter name of Key Commercial Partner.</t>
  </si>
  <si>
    <t xml:space="preserve"> - Commercial partner #2</t>
  </si>
  <si>
    <t xml:space="preserve"> - Commercial partner #3</t>
  </si>
  <si>
    <t xml:space="preserve"> - Commercial partner #4</t>
  </si>
  <si>
    <t>Other Contributer(s)</t>
  </si>
  <si>
    <t xml:space="preserve"> - Other #1</t>
  </si>
  <si>
    <t>&lt;&lt;--- Enter name. Leave blank if none.</t>
  </si>
  <si>
    <t xml:space="preserve"> - Other #2</t>
  </si>
  <si>
    <t xml:space="preserve"> - Other #3</t>
  </si>
  <si>
    <t xml:space="preserve"> - Other #4</t>
  </si>
  <si>
    <t>Outputs</t>
  </si>
  <si>
    <t xml:space="preserve"> - Output 1</t>
  </si>
  <si>
    <t>A</t>
  </si>
  <si>
    <t>&lt;&lt;--- Enter name of Output. Leave blank if none.</t>
  </si>
  <si>
    <t xml:space="preserve"> - Output 2</t>
  </si>
  <si>
    <t>B</t>
  </si>
  <si>
    <t xml:space="preserve"> - Output 3</t>
  </si>
  <si>
    <t>C</t>
  </si>
  <si>
    <t xml:space="preserve"> - Output 4</t>
  </si>
  <si>
    <t>D</t>
  </si>
  <si>
    <t xml:space="preserve"> - Output 5</t>
  </si>
  <si>
    <t>E</t>
  </si>
  <si>
    <t xml:space="preserve"> - Output 6</t>
  </si>
  <si>
    <t>F</t>
  </si>
  <si>
    <t xml:space="preserve"> - Output 7</t>
  </si>
  <si>
    <t xml:space="preserve"> - Output 8</t>
  </si>
  <si>
    <t>H</t>
  </si>
  <si>
    <t>Calculation staff expenses inclusive of implementation, reporting, completion, administration etc.</t>
  </si>
  <si>
    <t>It is the responsibility of the Administrative Partner to demonstrate that the “all-inclusive rates” are proportional to the cost levels in the partnership country. The Secretariat will request a detailed budget should this not be the case.</t>
  </si>
  <si>
    <t>·        Own staff</t>
  </si>
  <si>
    <t>per hour</t>
  </si>
  <si>
    <t>·        Own staff, including international travel</t>
  </si>
  <si>
    <t>·        Consultancy fee, excluding travel</t>
  </si>
  <si>
    <t>per hour or actual costs</t>
  </si>
  <si>
    <t>·        Consultancy fee, including international travel</t>
  </si>
  <si>
    <t>Only input amounts in yellow cells! Other cells are calculated automatically</t>
  </si>
  <si>
    <t>Breakdown per partner</t>
  </si>
  <si>
    <r>
      <rPr>
        <b/>
        <sz val="18"/>
        <color theme="1"/>
        <rFont val="Arial"/>
        <family val="2"/>
      </rPr>
      <t xml:space="preserve">DGBP Annex 7
BREAKDOWN of </t>
    </r>
    <r>
      <rPr>
        <b/>
        <sz val="18"/>
        <color theme="4" tint="-0.249977111117893"/>
        <rFont val="Arial"/>
        <family val="2"/>
      </rPr>
      <t xml:space="preserve">Partner Consortium Contribution </t>
    </r>
    <r>
      <rPr>
        <b/>
        <sz val="18"/>
        <color theme="1"/>
        <rFont val="Arial"/>
        <family val="2"/>
      </rPr>
      <t xml:space="preserve">in MATURATION Project Budget
</t>
    </r>
    <r>
      <rPr>
        <b/>
        <sz val="12"/>
        <color theme="1"/>
        <rFont val="Arial"/>
        <family val="2"/>
      </rPr>
      <t>All items in DKK</t>
    </r>
  </si>
  <si>
    <t>Commercial Partners Own Contribution</t>
  </si>
  <si>
    <t>Non-Commercial Partners Own Contribution</t>
  </si>
  <si>
    <t>Others Own Contribution</t>
  </si>
  <si>
    <t>Partner Consortium Contribution</t>
  </si>
  <si>
    <t>Sub-total
Commercial Partner(s)</t>
  </si>
  <si>
    <t>Sub-total
Non-Commercial Partner(s)</t>
  </si>
  <si>
    <t>0. PROJECT PREPARTION PHASE</t>
  </si>
  <si>
    <t>Staff inputs / "all inclusive"</t>
  </si>
  <si>
    <t>External consultancies / "all-inclusive"</t>
  </si>
  <si>
    <t>Total Preparation Phase</t>
  </si>
  <si>
    <t>1. PROJECT ACTIVITIES (OUTPUTS)</t>
  </si>
  <si>
    <t>Project activities not covered by "all-inclusive"</t>
  </si>
  <si>
    <t>Investments/equipment</t>
  </si>
  <si>
    <t>Total Output 1</t>
  </si>
  <si>
    <t>Total Output 2</t>
  </si>
  <si>
    <t>Total Output 3</t>
  </si>
  <si>
    <t>Total Output 4</t>
  </si>
  <si>
    <t>Total Output 5</t>
  </si>
  <si>
    <t>Total Output 6</t>
  </si>
  <si>
    <t>Total Output 7</t>
  </si>
  <si>
    <t xml:space="preserve">Total Output 8 </t>
  </si>
  <si>
    <t>Total (Outputs)</t>
  </si>
  <si>
    <t>Total (Outputs + Preparation Phase)</t>
  </si>
  <si>
    <r>
      <rPr>
        <b/>
        <sz val="18"/>
        <color theme="1"/>
        <rFont val="Arial"/>
        <family val="2"/>
      </rPr>
      <t xml:space="preserve">DGBP Annex 7
BREAKDOWN of </t>
    </r>
    <r>
      <rPr>
        <b/>
        <sz val="18"/>
        <color theme="4" tint="-0.249977111117893"/>
        <rFont val="Arial"/>
        <family val="2"/>
      </rPr>
      <t xml:space="preserve">DMFA Contribution </t>
    </r>
    <r>
      <rPr>
        <b/>
        <sz val="18"/>
        <color theme="1"/>
        <rFont val="Arial"/>
        <family val="2"/>
      </rPr>
      <t xml:space="preserve">in MATURATION Project Budget
</t>
    </r>
    <r>
      <rPr>
        <b/>
        <sz val="11"/>
        <color theme="1"/>
        <rFont val="Arial"/>
        <family val="2"/>
      </rPr>
      <t>All items in DKK</t>
    </r>
  </si>
  <si>
    <t>Commercial Partners DMFA Contribution</t>
  </si>
  <si>
    <t>Non-Commercial Partners DMFA Contribution</t>
  </si>
  <si>
    <t>DMFA Contribution</t>
  </si>
  <si>
    <t>2. AUDITING</t>
  </si>
  <si>
    <t>Summary of the tabs "Approved Budget (Own)" and "Approved Budget (DMFA)"</t>
  </si>
  <si>
    <r>
      <t xml:space="preserve">DGBP Annex 7 - MATURATION Project Budget
</t>
    </r>
    <r>
      <rPr>
        <b/>
        <sz val="11"/>
        <color theme="1"/>
        <rFont val="Arial"/>
        <family val="2"/>
      </rPr>
      <t>All items in DKK</t>
    </r>
  </si>
  <si>
    <t>Own Contribution
(DKK)</t>
  </si>
  <si>
    <t>DMFA Contribution
DKK</t>
  </si>
  <si>
    <t>TOTAL
Project
DKK</t>
  </si>
  <si>
    <t>Other(s)</t>
  </si>
  <si>
    <t>Total (Own Contribution)</t>
  </si>
  <si>
    <t>Non-Commercial /Admin. Partner</t>
  </si>
  <si>
    <t>Total DMFA</t>
  </si>
  <si>
    <t>TOTAL PROJECT ACTIVITIES (OUTPUTS)</t>
  </si>
  <si>
    <t>3. BUDGET MARGIN (max. 5% of items 1-2)</t>
  </si>
  <si>
    <t>3. GRAND TOTAL (Including the Preparation Phase)</t>
  </si>
  <si>
    <t>Costing Categories (Outputs).</t>
  </si>
  <si>
    <t>Own Contribution</t>
  </si>
  <si>
    <t>Total</t>
  </si>
  <si>
    <t>Sub-total (Own Contribution)</t>
  </si>
  <si>
    <t>Total Project</t>
  </si>
  <si>
    <t>Relative budget</t>
  </si>
  <si>
    <r>
      <t xml:space="preserve">Share of the DMFA funded contribution </t>
    </r>
    <r>
      <rPr>
        <u/>
        <sz val="10"/>
        <color theme="1"/>
        <rFont val="Arial"/>
        <family val="2"/>
      </rPr>
      <t>implemented by the respective partners</t>
    </r>
    <r>
      <rPr>
        <sz val="10"/>
        <color theme="1"/>
        <rFont val="Arial"/>
        <family val="2"/>
      </rPr>
      <t xml:space="preserve"> (excl. audit costs and budget margin)</t>
    </r>
  </si>
  <si>
    <r>
      <t xml:space="preserve">DMFA funded contribution spent on </t>
    </r>
    <r>
      <rPr>
        <u/>
        <sz val="10"/>
        <color theme="1"/>
        <rFont val="Arial"/>
        <family val="2"/>
      </rPr>
      <t>external consultancy support</t>
    </r>
    <r>
      <rPr>
        <sz val="10"/>
        <color theme="1"/>
        <rFont val="Arial"/>
        <family val="2"/>
      </rPr>
      <t xml:space="preserve"> (technical assistance)</t>
    </r>
  </si>
  <si>
    <t>Output 1</t>
  </si>
  <si>
    <t>Output 2</t>
  </si>
  <si>
    <t>Output 3</t>
  </si>
  <si>
    <t>Output 4</t>
  </si>
  <si>
    <t>Output 5</t>
  </si>
  <si>
    <t>Output 6</t>
  </si>
  <si>
    <t>Output 7</t>
  </si>
  <si>
    <t>Output 8</t>
  </si>
  <si>
    <r>
      <t>DMFA funded contribution spent</t>
    </r>
    <r>
      <rPr>
        <u/>
        <sz val="10"/>
        <color theme="1"/>
        <rFont val="Arial"/>
        <family val="2"/>
      </rPr>
      <t xml:space="preserve"> and accounted for in the project partnership country</t>
    </r>
  </si>
  <si>
    <t>Preparation</t>
  </si>
  <si>
    <t>Auditing</t>
  </si>
  <si>
    <t>Tentative Disbursement plan</t>
  </si>
  <si>
    <t>DKK</t>
  </si>
  <si>
    <t xml:space="preserve">  - First disbursement (Prep. Grant + 75% of Output costs)</t>
  </si>
  <si>
    <t xml:space="preserve">  - Final Disbursement (after project closure)</t>
  </si>
  <si>
    <t>Calcuation staff expenses inclusive of implementation, reporting, completion, adminstration etc.</t>
  </si>
  <si>
    <t>DKK 425 per hour</t>
  </si>
  <si>
    <t>DKK 850 per hour</t>
  </si>
  <si>
    <t>Only input amounts in yellow cells! Orange cells are calculated automatically</t>
  </si>
  <si>
    <r>
      <rPr>
        <b/>
        <sz val="18"/>
        <color theme="1"/>
        <rFont val="Arial"/>
        <family val="2"/>
      </rPr>
      <t>DGBP - Annex 7 - MATURATION Project Budget</t>
    </r>
    <r>
      <rPr>
        <b/>
        <sz val="11"/>
        <color theme="1"/>
        <rFont val="Arial"/>
        <family val="2"/>
      </rPr>
      <t xml:space="preserve">
All items in DKK</t>
    </r>
  </si>
  <si>
    <t>DMFA financed staff inputs / "all-inclusive"-rates</t>
  </si>
  <si>
    <t>Name of staff (NN if not assigned)</t>
  </si>
  <si>
    <t>Position on the Team</t>
  </si>
  <si>
    <t>Organisation</t>
  </si>
  <si>
    <t>Local / international staff</t>
  </si>
  <si>
    <t>Number of hours</t>
  </si>
  <si>
    <t>Hourly rate in DKK</t>
  </si>
  <si>
    <t>Staff input (Admin) in DKK</t>
  </si>
  <si>
    <t>G=E*F</t>
  </si>
  <si>
    <t>Name</t>
  </si>
  <si>
    <t>Project Manager</t>
  </si>
  <si>
    <t>Local</t>
  </si>
  <si>
    <t>Value chain specialist</t>
  </si>
  <si>
    <t>XX</t>
  </si>
  <si>
    <t>international</t>
  </si>
  <si>
    <t>PLEASE ADD ADDITIONAL ROWS ABOVE THIS LINE IF NEEDED</t>
  </si>
  <si>
    <t>Total DMFA financed staff inputs</t>
  </si>
  <si>
    <t>Consistency check (must be zero)</t>
  </si>
  <si>
    <t>DKK    850 per hour or actual costs</t>
  </si>
  <si>
    <t>DKK 1,275 per hour or actual costs</t>
  </si>
  <si>
    <t>DMFA financed external consultancies / "all-inclusive"</t>
  </si>
  <si>
    <t>Organisation/Company</t>
  </si>
  <si>
    <t>Value chain consultant</t>
  </si>
  <si>
    <t>Equipment calibration consultant</t>
  </si>
  <si>
    <t>International</t>
  </si>
  <si>
    <t>DMFA financed support to the commercial partner(s)</t>
  </si>
  <si>
    <t>Output number and name</t>
  </si>
  <si>
    <r>
      <t xml:space="preserve">Description of covered </t>
    </r>
    <r>
      <rPr>
        <b/>
        <i/>
        <sz val="11"/>
        <color theme="1"/>
        <rFont val="Calibri"/>
        <family val="2"/>
        <scheme val="minor"/>
      </rPr>
      <t xml:space="preserve">eligible costs </t>
    </r>
    <r>
      <rPr>
        <b/>
        <sz val="11"/>
        <color theme="1"/>
        <rFont val="Calibri"/>
        <family val="2"/>
        <scheme val="minor"/>
      </rPr>
      <t xml:space="preserve">and </t>
    </r>
    <r>
      <rPr>
        <b/>
        <i/>
        <sz val="11"/>
        <color theme="1"/>
        <rFont val="Calibri"/>
        <family val="2"/>
        <scheme val="minor"/>
      </rPr>
      <t xml:space="preserve">justification </t>
    </r>
    <r>
      <rPr>
        <b/>
        <sz val="11"/>
        <color theme="1"/>
        <rFont val="Calibri"/>
        <family val="2"/>
        <scheme val="minor"/>
      </rPr>
      <t>for the supported output/activity as per the relevant GBER article. See DGBP Administrative Guidelines for detailed description of eligible costs under each article.</t>
    </r>
  </si>
  <si>
    <t>Commercial Partner</t>
  </si>
  <si>
    <t>GBER article applied</t>
  </si>
  <si>
    <t>Maximum GBER aid intensity</t>
  </si>
  <si>
    <t>Total eligible budget</t>
  </si>
  <si>
    <t>Calculated aid intensity</t>
  </si>
  <si>
    <t>Requested DMFA funding</t>
  </si>
  <si>
    <t>Notes / Error Check</t>
  </si>
  <si>
    <t>G=H/F</t>
  </si>
  <si>
    <t>Output X &lt;Name&gt;</t>
  </si>
  <si>
    <t>Description of eligible costs + justification of activities in relation to applicable GBER article.</t>
  </si>
  <si>
    <t>Commercical partner Name</t>
  </si>
  <si>
    <t>Article 25a (max 50% support) - Research and Development (Subsidy of feasibility studies)</t>
  </si>
  <si>
    <t>Article 25b (max 25% support) - Research and Development (Experimental Development)</t>
  </si>
  <si>
    <t>SELECT</t>
  </si>
  <si>
    <t xml:space="preserve">Input more lines per output/activity if more GBER articles are applied in an output </t>
  </si>
  <si>
    <t>Total DMFA support</t>
  </si>
  <si>
    <t>A = Output number and name as per the tab "Full Project"</t>
  </si>
  <si>
    <t>DMFA Support to commercial partner(s) in "Full Budget"</t>
  </si>
  <si>
    <t>B = Descibe/justify why the output/activity is supported under the selected GBER article</t>
  </si>
  <si>
    <t>C = Input the name of the commercial partner to benefit from the support</t>
  </si>
  <si>
    <t xml:space="preserve">D = Input (pick from the drop down list) the article that is referenced for the support </t>
  </si>
  <si>
    <t>E = The aid intensity/support percentage applicable (25% or 50% depending on the GBER article)</t>
  </si>
  <si>
    <t>F = Input the total budget that is eligible under the applicable GBER article</t>
  </si>
  <si>
    <t>G = Calculated percentage, which must be identical or smaller than coloumn E</t>
  </si>
  <si>
    <t>H = Input the DKK amount that is requested</t>
  </si>
  <si>
    <t>Concistency and Benchmark Check - Preparation Phase</t>
  </si>
  <si>
    <t>Commetns / Justification (only where requested).</t>
  </si>
  <si>
    <t>Preparation grant is below threshold (100k)</t>
  </si>
  <si>
    <t>Sufficient own contribution from commercial partner(s) in preparation phase</t>
  </si>
  <si>
    <t>Concistency and Benchmark Check - Outputs</t>
  </si>
  <si>
    <t>DMFA expenditure for external consultancies is below 10% of DMFA grant</t>
  </si>
  <si>
    <t>Concistency and Benchmark Check - Overall</t>
  </si>
  <si>
    <t>Grand Total DMFA Budget = Grant Size</t>
  </si>
  <si>
    <t xml:space="preserve">Min. 25% own contribution from commercial partner(s) overall </t>
  </si>
  <si>
    <t>Budget Margin is within the allowed range (0-5%)</t>
  </si>
  <si>
    <t>DMFA expenditure in partnership country is above 80%</t>
  </si>
  <si>
    <t>Audit costs have been included in the budget for non-commercial partner(s)</t>
  </si>
  <si>
    <t>Audit costs per non-commercial partner is below threshold</t>
  </si>
  <si>
    <t>GBER-related checks - IF NO GBER FUNDING (DMFA SUPPORT TO COMMERCIAL PARTNER(S), PLEASE IGNORE ERRORS/WARNINGS BELOW</t>
  </si>
  <si>
    <t>GBER amount in "Full Budget" is equal to the total GBER amount in "DMFA Commcercial Partners"</t>
  </si>
  <si>
    <t>Audit costs have been included for commercial partners seeking DMFA funding.</t>
  </si>
  <si>
    <t>GBER amount is below 0,5mill DKK or 50% of the total DMFA grant (whichever is lowest)</t>
  </si>
  <si>
    <t>No error messages in "DMFA Commercial Partners"</t>
  </si>
  <si>
    <t>Full Budget (Outputs). Table is used by DGBP secretariat for review/assessment only.</t>
  </si>
  <si>
    <t>Relative %</t>
  </si>
  <si>
    <t>Own Contribution (Relatvie %)</t>
  </si>
  <si>
    <t>DMFA Contribution (Relatvie %)</t>
  </si>
  <si>
    <t>Article 18 (max 50% support) - Aid for consultancy in favour of SMEs</t>
  </si>
  <si>
    <t>Article 31 (max 50% support) - Training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</si>
</sst>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[$DKK]\ #,##0;\-[$DKK]\ #,##0"/>
    <numFmt numFmtId="168" formatCode="_ * #,##0.000_ ;_ * \-#,##0.000_ ;_ * &quot;-&quot;??_ ;_ @_ "/>
    <numFmt numFmtId="169" formatCode="0;\-0;;@"/>
    <numFmt numFmtId="170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8"/>
      <color theme="4" tint="-0.249977111117893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9">
    <xf numFmtId="0" fontId="0" fillId="0" borderId="0" xfId="0"/>
    <xf numFmtId="0" fontId="0" fillId="0" borderId="0" xfId="0" applyProtection="1">
      <protection locked="0"/>
    </xf>
    <xf numFmtId="165" fontId="2" fillId="3" borderId="13" xfId="1" applyNumberFormat="1" applyFont="1" applyFill="1" applyBorder="1" applyAlignment="1" applyProtection="1">
      <alignment vertical="center" wrapText="1"/>
    </xf>
    <xf numFmtId="165" fontId="2" fillId="3" borderId="18" xfId="1" applyNumberFormat="1" applyFont="1" applyFill="1" applyBorder="1" applyAlignment="1" applyProtection="1">
      <alignment vertical="center" wrapText="1"/>
    </xf>
    <xf numFmtId="165" fontId="2" fillId="3" borderId="29" xfId="1" applyNumberFormat="1" applyFont="1" applyFill="1" applyBorder="1" applyAlignment="1" applyProtection="1">
      <alignment vertical="center" wrapText="1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167" fontId="0" fillId="5" borderId="0" xfId="1" applyNumberFormat="1" applyFont="1" applyFill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2" fillId="2" borderId="19" xfId="0" quotePrefix="1" applyFont="1" applyFill="1" applyBorder="1" applyAlignment="1" applyProtection="1">
      <alignment horizontal="left" vertical="center" wrapText="1" indent="2"/>
      <protection locked="0"/>
    </xf>
    <xf numFmtId="165" fontId="2" fillId="2" borderId="37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38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35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21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39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36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1" xfId="0" quotePrefix="1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Alignment="1" applyProtection="1">
      <alignment horizontal="left" vertical="center" wrapText="1" indent="2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65" fontId="2" fillId="2" borderId="11" xfId="1" applyNumberFormat="1" applyFont="1" applyFill="1" applyBorder="1" applyAlignment="1" applyProtection="1">
      <alignment vertical="center" wrapText="1"/>
      <protection locked="0"/>
    </xf>
    <xf numFmtId="165" fontId="2" fillId="2" borderId="12" xfId="1" applyNumberFormat="1" applyFont="1" applyFill="1" applyBorder="1" applyAlignment="1" applyProtection="1">
      <alignment vertical="center" wrapText="1"/>
      <protection locked="0"/>
    </xf>
    <xf numFmtId="165" fontId="2" fillId="2" borderId="13" xfId="1" applyNumberFormat="1" applyFont="1" applyFill="1" applyBorder="1" applyAlignment="1" applyProtection="1">
      <alignment vertical="center" wrapText="1"/>
      <protection locked="0"/>
    </xf>
    <xf numFmtId="165" fontId="2" fillId="9" borderId="2" xfId="1" applyNumberFormat="1" applyFont="1" applyFill="1" applyBorder="1" applyAlignment="1" applyProtection="1">
      <alignment vertical="center" wrapText="1"/>
      <protection locked="0"/>
    </xf>
    <xf numFmtId="165" fontId="2" fillId="9" borderId="3" xfId="1" applyNumberFormat="1" applyFont="1" applyFill="1" applyBorder="1" applyAlignment="1" applyProtection="1">
      <alignment vertical="center" wrapText="1"/>
      <protection locked="0"/>
    </xf>
    <xf numFmtId="165" fontId="2" fillId="9" borderId="4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 indent="2"/>
      <protection locked="0"/>
    </xf>
    <xf numFmtId="165" fontId="2" fillId="11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11" borderId="15" xfId="1" applyNumberFormat="1" applyFont="1" applyFill="1" applyBorder="1" applyAlignment="1" applyProtection="1">
      <alignment horizontal="center" vertical="center" wrapText="1"/>
      <protection locked="0"/>
    </xf>
    <xf numFmtId="165" fontId="2" fillId="11" borderId="16" xfId="1" applyNumberFormat="1" applyFont="1" applyFill="1" applyBorder="1" applyAlignment="1" applyProtection="1">
      <alignment horizontal="center" vertical="center" wrapText="1"/>
      <protection locked="0"/>
    </xf>
    <xf numFmtId="165" fontId="2" fillId="11" borderId="21" xfId="1" applyNumberFormat="1" applyFont="1" applyFill="1" applyBorder="1" applyAlignment="1" applyProtection="1">
      <alignment horizontal="center" vertical="center" wrapText="1"/>
      <protection locked="0"/>
    </xf>
    <xf numFmtId="165" fontId="2" fillId="11" borderId="27" xfId="1" applyNumberFormat="1" applyFont="1" applyFill="1" applyBorder="1" applyAlignment="1" applyProtection="1">
      <alignment horizontal="center" vertical="center" wrapText="1"/>
      <protection locked="0"/>
    </xf>
    <xf numFmtId="165" fontId="2" fillId="11" borderId="28" xfId="1" applyNumberFormat="1" applyFont="1" applyFill="1" applyBorder="1" applyAlignment="1" applyProtection="1">
      <alignment horizontal="center" vertical="center" wrapText="1"/>
      <protection locked="0"/>
    </xf>
    <xf numFmtId="165" fontId="2" fillId="11" borderId="18" xfId="1" applyNumberFormat="1" applyFont="1" applyFill="1" applyBorder="1" applyAlignment="1" applyProtection="1">
      <alignment horizontal="center" vertical="center" wrapText="1"/>
      <protection locked="0"/>
    </xf>
    <xf numFmtId="165" fontId="2" fillId="11" borderId="29" xfId="1" applyNumberFormat="1" applyFont="1" applyFill="1" applyBorder="1" applyAlignment="1" applyProtection="1">
      <alignment horizontal="center" vertical="center" wrapText="1"/>
      <protection locked="0"/>
    </xf>
    <xf numFmtId="165" fontId="2" fillId="11" borderId="24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/>
      <protection locked="0"/>
    </xf>
    <xf numFmtId="165" fontId="2" fillId="2" borderId="25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quotePrefix="1" applyFont="1" applyFill="1" applyBorder="1" applyAlignment="1" applyProtection="1">
      <alignment horizontal="left" vertical="center" wrapText="1" indent="2"/>
      <protection locked="0"/>
    </xf>
    <xf numFmtId="0" fontId="2" fillId="0" borderId="19" xfId="0" applyFont="1" applyBorder="1" applyAlignment="1" applyProtection="1">
      <alignment horizontal="left" vertical="center" wrapText="1" indent="2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165" fontId="1" fillId="0" borderId="12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65" fontId="2" fillId="9" borderId="3" xfId="1" applyNumberFormat="1" applyFont="1" applyFill="1" applyBorder="1" applyAlignment="1" applyProtection="1">
      <alignment horizontal="center" vertical="center" wrapText="1"/>
      <protection locked="0"/>
    </xf>
    <xf numFmtId="165" fontId="2" fillId="9" borderId="4" xfId="1" applyNumberFormat="1" applyFont="1" applyFill="1" applyBorder="1" applyAlignment="1" applyProtection="1">
      <alignment vertical="center" wrapText="1"/>
      <protection locked="0"/>
    </xf>
    <xf numFmtId="165" fontId="1" fillId="9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2"/>
      <protection locked="0"/>
    </xf>
    <xf numFmtId="165" fontId="0" fillId="0" borderId="0" xfId="0" applyNumberFormat="1" applyProtection="1">
      <protection locked="0"/>
    </xf>
    <xf numFmtId="165" fontId="2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 indent="2"/>
      <protection locked="0"/>
    </xf>
    <xf numFmtId="165" fontId="1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2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left" vertical="center" wrapText="1"/>
      <protection locked="0"/>
    </xf>
    <xf numFmtId="9" fontId="2" fillId="0" borderId="0" xfId="2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2" fillId="11" borderId="1" xfId="1" applyNumberFormat="1" applyFont="1" applyFill="1" applyBorder="1" applyAlignment="1" applyProtection="1">
      <alignment horizontal="center" vertical="center"/>
      <protection locked="0"/>
    </xf>
    <xf numFmtId="9" fontId="2" fillId="2" borderId="1" xfId="2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0" xfId="0" applyFill="1" applyBorder="1" applyProtection="1">
      <protection locked="0"/>
    </xf>
    <xf numFmtId="0" fontId="0" fillId="11" borderId="15" xfId="0" applyFill="1" applyBorder="1" applyProtection="1">
      <protection locked="0"/>
    </xf>
    <xf numFmtId="165" fontId="0" fillId="11" borderId="15" xfId="1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165" fontId="2" fillId="6" borderId="15" xfId="1" applyNumberFormat="1" applyFont="1" applyFill="1" applyBorder="1" applyAlignment="1" applyProtection="1">
      <alignment horizontal="center" vertical="center" wrapText="1"/>
    </xf>
    <xf numFmtId="165" fontId="2" fillId="2" borderId="16" xfId="1" applyNumberFormat="1" applyFont="1" applyFill="1" applyBorder="1" applyAlignment="1" applyProtection="1">
      <alignment horizontal="center" vertical="center" wrapText="1"/>
    </xf>
    <xf numFmtId="165" fontId="2" fillId="2" borderId="23" xfId="1" applyNumberFormat="1" applyFont="1" applyFill="1" applyBorder="1" applyAlignment="1" applyProtection="1">
      <alignment horizontal="center" vertical="center" wrapText="1"/>
    </xf>
    <xf numFmtId="165" fontId="2" fillId="2" borderId="22" xfId="1" applyNumberFormat="1" applyFont="1" applyFill="1" applyBorder="1" applyAlignment="1" applyProtection="1">
      <alignment horizontal="center" vertical="center" wrapText="1"/>
    </xf>
    <xf numFmtId="165" fontId="2" fillId="2" borderId="29" xfId="1" applyNumberFormat="1" applyFont="1" applyFill="1" applyBorder="1" applyAlignment="1" applyProtection="1">
      <alignment vertical="center" wrapText="1"/>
    </xf>
    <xf numFmtId="165" fontId="2" fillId="6" borderId="17" xfId="1" applyNumberFormat="1" applyFont="1" applyFill="1" applyBorder="1" applyAlignment="1" applyProtection="1">
      <alignment horizontal="center" vertical="center" wrapText="1"/>
    </xf>
    <xf numFmtId="165" fontId="2" fillId="3" borderId="18" xfId="1" applyNumberFormat="1" applyFont="1" applyFill="1" applyBorder="1" applyAlignment="1" applyProtection="1">
      <alignment horizontal="center" vertical="center" wrapText="1"/>
    </xf>
    <xf numFmtId="165" fontId="2" fillId="3" borderId="12" xfId="1" applyNumberFormat="1" applyFont="1" applyFill="1" applyBorder="1" applyAlignment="1" applyProtection="1">
      <alignment horizontal="center" vertical="center" wrapText="1"/>
    </xf>
    <xf numFmtId="165" fontId="1" fillId="3" borderId="24" xfId="1" applyNumberFormat="1" applyFont="1" applyFill="1" applyBorder="1" applyAlignment="1" applyProtection="1">
      <alignment horizontal="center" vertical="center" wrapText="1"/>
    </xf>
    <xf numFmtId="165" fontId="1" fillId="2" borderId="11" xfId="1" applyNumberFormat="1" applyFont="1" applyFill="1" applyBorder="1" applyAlignment="1" applyProtection="1">
      <alignment horizontal="center" vertical="center" wrapText="1"/>
    </xf>
    <xf numFmtId="165" fontId="1" fillId="2" borderId="12" xfId="1" applyNumberFormat="1" applyFont="1" applyFill="1" applyBorder="1" applyAlignment="1" applyProtection="1">
      <alignment horizontal="center" vertical="center" wrapText="1"/>
    </xf>
    <xf numFmtId="165" fontId="1" fillId="2" borderId="13" xfId="1" applyNumberFormat="1" applyFont="1" applyFill="1" applyBorder="1" applyAlignment="1" applyProtection="1">
      <alignment horizontal="center" vertical="center" wrapText="1"/>
    </xf>
    <xf numFmtId="165" fontId="2" fillId="2" borderId="33" xfId="1" applyNumberFormat="1" applyFont="1" applyFill="1" applyBorder="1" applyAlignment="1" applyProtection="1">
      <alignment horizontal="center" vertical="center" wrapText="1"/>
    </xf>
    <xf numFmtId="165" fontId="1" fillId="2" borderId="1" xfId="1" applyNumberFormat="1" applyFont="1" applyFill="1" applyBorder="1" applyAlignment="1" applyProtection="1">
      <alignment horizontal="center" vertical="center" wrapText="1"/>
    </xf>
    <xf numFmtId="165" fontId="2" fillId="2" borderId="32" xfId="1" applyNumberFormat="1" applyFont="1" applyFill="1" applyBorder="1" applyAlignment="1" applyProtection="1">
      <alignment horizontal="center" vertical="center" wrapText="1"/>
    </xf>
    <xf numFmtId="165" fontId="1" fillId="3" borderId="13" xfId="1" applyNumberFormat="1" applyFont="1" applyFill="1" applyBorder="1" applyAlignment="1" applyProtection="1">
      <alignment horizontal="center" vertical="center" wrapText="1"/>
    </xf>
    <xf numFmtId="9" fontId="2" fillId="2" borderId="1" xfId="2" applyFont="1" applyFill="1" applyBorder="1" applyAlignment="1" applyProtection="1">
      <alignment horizontal="center" vertical="center"/>
    </xf>
    <xf numFmtId="166" fontId="2" fillId="2" borderId="12" xfId="2" applyNumberFormat="1" applyFont="1" applyFill="1" applyBorder="1" applyAlignment="1" applyProtection="1">
      <alignment horizontal="right" vertical="top" wrapText="1"/>
      <protection locked="0"/>
    </xf>
    <xf numFmtId="165" fontId="2" fillId="3" borderId="29" xfId="1" applyNumberFormat="1" applyFont="1" applyFill="1" applyBorder="1" applyAlignment="1" applyProtection="1">
      <alignment vertical="center" wrapText="1"/>
      <protection locked="0"/>
    </xf>
    <xf numFmtId="165" fontId="2" fillId="2" borderId="24" xfId="1" applyNumberFormat="1" applyFont="1" applyFill="1" applyBorder="1" applyAlignment="1" applyProtection="1">
      <alignment vertical="center" wrapText="1"/>
      <protection locked="0"/>
    </xf>
    <xf numFmtId="165" fontId="2" fillId="6" borderId="38" xfId="1" applyNumberFormat="1" applyFont="1" applyFill="1" applyBorder="1" applyAlignment="1" applyProtection="1">
      <alignment horizontal="center" vertical="center" wrapText="1"/>
    </xf>
    <xf numFmtId="165" fontId="2" fillId="2" borderId="48" xfId="1" applyNumberFormat="1" applyFont="1" applyFill="1" applyBorder="1" applyAlignment="1" applyProtection="1">
      <alignment vertical="center" wrapText="1"/>
      <protection locked="0"/>
    </xf>
    <xf numFmtId="165" fontId="2" fillId="9" borderId="49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48" xfId="1" applyNumberFormat="1" applyFont="1" applyFill="1" applyBorder="1" applyAlignment="1" applyProtection="1">
      <alignment vertical="center" wrapText="1"/>
    </xf>
    <xf numFmtId="165" fontId="1" fillId="2" borderId="48" xfId="1" applyNumberFormat="1" applyFont="1" applyFill="1" applyBorder="1" applyAlignment="1" applyProtection="1">
      <alignment horizontal="center" vertical="center" wrapText="1"/>
    </xf>
    <xf numFmtId="165" fontId="1" fillId="2" borderId="12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48" xfId="1" applyNumberFormat="1" applyFont="1" applyFill="1" applyBorder="1" applyAlignment="1" applyProtection="1">
      <alignment horizontal="center" vertical="center" wrapText="1"/>
      <protection locked="0"/>
    </xf>
    <xf numFmtId="165" fontId="1" fillId="2" borderId="46" xfId="1" applyNumberFormat="1" applyFont="1" applyFill="1" applyBorder="1" applyAlignment="1" applyProtection="1">
      <alignment horizontal="center" vertical="center" wrapText="1"/>
      <protection locked="0"/>
    </xf>
    <xf numFmtId="165" fontId="1" fillId="2" borderId="24" xfId="1" applyNumberFormat="1" applyFont="1" applyFill="1" applyBorder="1" applyAlignment="1" applyProtection="1">
      <alignment horizontal="center" vertical="center" wrapText="1"/>
    </xf>
    <xf numFmtId="165" fontId="2" fillId="6" borderId="47" xfId="1" applyNumberFormat="1" applyFont="1" applyFill="1" applyBorder="1" applyAlignment="1" applyProtection="1">
      <alignment horizontal="center" vertical="center" wrapText="1"/>
    </xf>
    <xf numFmtId="165" fontId="2" fillId="9" borderId="34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48" xfId="1" applyNumberFormat="1" applyFont="1" applyFill="1" applyBorder="1" applyAlignment="1" applyProtection="1">
      <alignment horizontal="center" vertical="center" wrapText="1"/>
    </xf>
    <xf numFmtId="165" fontId="2" fillId="9" borderId="50" xfId="1" applyNumberFormat="1" applyFont="1" applyFill="1" applyBorder="1" applyAlignment="1" applyProtection="1">
      <alignment vertical="center" wrapText="1"/>
      <protection locked="0"/>
    </xf>
    <xf numFmtId="165" fontId="2" fillId="2" borderId="51" xfId="1" applyNumberFormat="1" applyFont="1" applyFill="1" applyBorder="1" applyAlignment="1" applyProtection="1">
      <alignment horizontal="center" vertical="center" wrapText="1"/>
    </xf>
    <xf numFmtId="165" fontId="2" fillId="6" borderId="37" xfId="1" applyNumberFormat="1" applyFont="1" applyFill="1" applyBorder="1" applyAlignment="1" applyProtection="1">
      <alignment horizontal="center" vertical="center" wrapText="1"/>
    </xf>
    <xf numFmtId="165" fontId="2" fillId="6" borderId="21" xfId="1" applyNumberFormat="1" applyFont="1" applyFill="1" applyBorder="1" applyAlignment="1" applyProtection="1">
      <alignment horizontal="center" vertical="center" wrapText="1"/>
    </xf>
    <xf numFmtId="165" fontId="1" fillId="0" borderId="3" xfId="1" applyNumberFormat="1" applyFont="1" applyFill="1" applyBorder="1" applyAlignment="1" applyProtection="1">
      <alignment vertical="center"/>
      <protection locked="0"/>
    </xf>
    <xf numFmtId="0" fontId="2" fillId="2" borderId="9" xfId="0" quotePrefix="1" applyFont="1" applyFill="1" applyBorder="1" applyAlignment="1" applyProtection="1">
      <alignment horizontal="left" vertical="center" wrapText="1" indent="2"/>
      <protection locked="0"/>
    </xf>
    <xf numFmtId="0" fontId="1" fillId="2" borderId="1" xfId="0" applyFont="1" applyFill="1" applyBorder="1" applyAlignment="1" applyProtection="1">
      <alignment horizontal="left" vertical="center" wrapText="1" indent="2"/>
      <protection locked="0"/>
    </xf>
    <xf numFmtId="9" fontId="1" fillId="3" borderId="1" xfId="2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  <protection locked="0"/>
    </xf>
    <xf numFmtId="166" fontId="1" fillId="3" borderId="1" xfId="2" applyNumberFormat="1" applyFont="1" applyFill="1" applyBorder="1" applyAlignment="1" applyProtection="1">
      <alignment horizontal="center" vertical="center"/>
    </xf>
    <xf numFmtId="165" fontId="2" fillId="2" borderId="1" xfId="1" applyNumberFormat="1" applyFont="1" applyFill="1" applyBorder="1" applyAlignment="1" applyProtection="1">
      <alignment horizontal="center" vertical="center"/>
    </xf>
    <xf numFmtId="165" fontId="1" fillId="2" borderId="1" xfId="1" applyNumberFormat="1" applyFont="1" applyFill="1" applyBorder="1" applyAlignment="1" applyProtection="1">
      <alignment horizontal="center" vertical="center"/>
    </xf>
    <xf numFmtId="9" fontId="0" fillId="0" borderId="0" xfId="2" applyFont="1" applyAlignment="1" applyProtection="1">
      <alignment horizontal="center"/>
      <protection locked="0"/>
    </xf>
    <xf numFmtId="165" fontId="2" fillId="11" borderId="17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12" xfId="1" applyNumberFormat="1" applyFont="1" applyFill="1" applyBorder="1" applyAlignment="1" applyProtection="1">
      <alignment vertical="center" wrapText="1"/>
    </xf>
    <xf numFmtId="165" fontId="2" fillId="0" borderId="53" xfId="1" applyNumberFormat="1" applyFont="1" applyFill="1" applyBorder="1" applyAlignment="1" applyProtection="1">
      <alignment horizontal="center" vertical="center" wrapText="1"/>
      <protection locked="0"/>
    </xf>
    <xf numFmtId="0" fontId="1" fillId="13" borderId="1" xfId="0" applyFont="1" applyFill="1" applyBorder="1" applyAlignment="1" applyProtection="1">
      <alignment horizontal="left" vertical="center" wrapText="1"/>
      <protection locked="0"/>
    </xf>
    <xf numFmtId="165" fontId="2" fillId="2" borderId="51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54" xfId="1" applyNumberFormat="1" applyFont="1" applyFill="1" applyBorder="1" applyAlignment="1" applyProtection="1">
      <alignment horizontal="center" vertical="center" wrapText="1"/>
      <protection locked="0"/>
    </xf>
    <xf numFmtId="165" fontId="2" fillId="11" borderId="39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24" xfId="1" applyNumberFormat="1" applyFont="1" applyFill="1" applyBorder="1" applyAlignment="1" applyProtection="1">
      <alignment vertical="center" wrapText="1"/>
    </xf>
    <xf numFmtId="165" fontId="2" fillId="9" borderId="35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13" xfId="1" applyNumberFormat="1" applyFont="1" applyFill="1" applyBorder="1" applyAlignment="1" applyProtection="1">
      <alignment vertical="center" wrapText="1"/>
    </xf>
    <xf numFmtId="165" fontId="2" fillId="11" borderId="38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29" xfId="0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vertical="center" wrapText="1"/>
      <protection locked="0"/>
    </xf>
    <xf numFmtId="0" fontId="2" fillId="2" borderId="10" xfId="0" quotePrefix="1" applyFont="1" applyFill="1" applyBorder="1" applyAlignment="1" applyProtection="1">
      <alignment horizontal="left" vertical="center" wrapText="1" indent="2"/>
      <protection locked="0"/>
    </xf>
    <xf numFmtId="0" fontId="2" fillId="2" borderId="8" xfId="0" quotePrefix="1" applyFont="1" applyFill="1" applyBorder="1" applyAlignment="1" applyProtection="1">
      <alignment horizontal="left" vertical="center" wrapText="1" indent="2"/>
      <protection locked="0"/>
    </xf>
    <xf numFmtId="165" fontId="2" fillId="2" borderId="1" xfId="1" applyNumberFormat="1" applyFont="1" applyFill="1" applyBorder="1" applyAlignment="1" applyProtection="1">
      <alignment horizontal="center" vertical="center"/>
      <protection locked="0"/>
    </xf>
    <xf numFmtId="9" fontId="2" fillId="6" borderId="1" xfId="2" applyFont="1" applyFill="1" applyBorder="1" applyAlignment="1" applyProtection="1">
      <alignment horizontal="center" vertical="center"/>
    </xf>
    <xf numFmtId="168" fontId="0" fillId="0" borderId="0" xfId="0" applyNumberFormat="1" applyProtection="1">
      <protection locked="0"/>
    </xf>
    <xf numFmtId="0" fontId="22" fillId="0" borderId="0" xfId="0" applyFont="1"/>
    <xf numFmtId="0" fontId="22" fillId="0" borderId="0" xfId="0" applyFont="1" applyAlignment="1">
      <alignment wrapText="1"/>
    </xf>
    <xf numFmtId="9" fontId="0" fillId="0" borderId="0" xfId="0" applyNumberFormat="1"/>
    <xf numFmtId="170" fontId="2" fillId="2" borderId="1" xfId="1" applyNumberFormat="1" applyFont="1" applyFill="1" applyBorder="1" applyAlignment="1" applyProtection="1">
      <alignment horizontal="center" vertical="center"/>
    </xf>
    <xf numFmtId="170" fontId="0" fillId="0" borderId="0" xfId="0" applyNumberFormat="1" applyAlignment="1" applyProtection="1">
      <alignment horizontal="center"/>
      <protection locked="0"/>
    </xf>
    <xf numFmtId="170" fontId="1" fillId="2" borderId="1" xfId="1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0" fillId="8" borderId="9" xfId="0" applyFill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8" borderId="8" xfId="0" applyFill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8" borderId="15" xfId="0" applyFill="1" applyBorder="1" applyAlignment="1" applyProtection="1">
      <alignment wrapText="1"/>
      <protection locked="0"/>
    </xf>
    <xf numFmtId="0" fontId="0" fillId="11" borderId="15" xfId="0" applyFill="1" applyBorder="1" applyAlignment="1" applyProtection="1">
      <alignment wrapText="1"/>
      <protection locked="0"/>
    </xf>
    <xf numFmtId="165" fontId="1" fillId="0" borderId="0" xfId="1" applyNumberFormat="1" applyFont="1" applyFill="1" applyBorder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9" fillId="9" borderId="15" xfId="0" applyFont="1" applyFill="1" applyBorder="1" applyProtection="1">
      <protection locked="0"/>
    </xf>
    <xf numFmtId="0" fontId="9" fillId="9" borderId="15" xfId="0" applyFont="1" applyFill="1" applyBorder="1" applyAlignment="1" applyProtection="1">
      <alignment wrapText="1"/>
      <protection locked="0"/>
    </xf>
    <xf numFmtId="0" fontId="9" fillId="9" borderId="15" xfId="0" applyFont="1" applyFill="1" applyBorder="1" applyAlignment="1" applyProtection="1">
      <alignment horizontal="center" wrapText="1"/>
      <protection locked="0"/>
    </xf>
    <xf numFmtId="0" fontId="9" fillId="14" borderId="15" xfId="0" applyFont="1" applyFill="1" applyBorder="1" applyAlignment="1" applyProtection="1">
      <alignment horizontal="center" wrapText="1"/>
      <protection locked="0"/>
    </xf>
    <xf numFmtId="0" fontId="9" fillId="10" borderId="15" xfId="0" applyFont="1" applyFill="1" applyBorder="1" applyProtection="1">
      <protection locked="0"/>
    </xf>
    <xf numFmtId="0" fontId="20" fillId="9" borderId="15" xfId="0" applyFont="1" applyFill="1" applyBorder="1" applyAlignment="1" applyProtection="1">
      <alignment horizontal="center"/>
      <protection locked="0"/>
    </xf>
    <xf numFmtId="0" fontId="20" fillId="9" borderId="15" xfId="0" applyFont="1" applyFill="1" applyBorder="1" applyAlignment="1" applyProtection="1">
      <alignment horizontal="center" wrapText="1"/>
      <protection locked="0"/>
    </xf>
    <xf numFmtId="0" fontId="20" fillId="14" borderId="15" xfId="0" applyFont="1" applyFill="1" applyBorder="1" applyAlignment="1" applyProtection="1">
      <alignment horizontal="center" wrapText="1"/>
      <protection locked="0"/>
    </xf>
    <xf numFmtId="0" fontId="0" fillId="10" borderId="15" xfId="0" applyFill="1" applyBorder="1" applyProtection="1">
      <protection locked="0"/>
    </xf>
    <xf numFmtId="0" fontId="0" fillId="8" borderId="15" xfId="0" applyFill="1" applyBorder="1" applyAlignment="1" applyProtection="1">
      <alignment horizontal="left" wrapText="1"/>
      <protection locked="0"/>
    </xf>
    <xf numFmtId="165" fontId="0" fillId="8" borderId="15" xfId="1" applyNumberFormat="1" applyFont="1" applyFill="1" applyBorder="1" applyAlignment="1" applyProtection="1">
      <alignment horizontal="center"/>
      <protection locked="0"/>
    </xf>
    <xf numFmtId="165" fontId="9" fillId="8" borderId="15" xfId="1" applyNumberFormat="1" applyFont="1" applyFill="1" applyBorder="1" applyAlignment="1" applyProtection="1">
      <alignment horizontal="center"/>
      <protection locked="0"/>
    </xf>
    <xf numFmtId="0" fontId="0" fillId="17" borderId="15" xfId="0" applyFill="1" applyBorder="1" applyProtection="1">
      <protection locked="0"/>
    </xf>
    <xf numFmtId="0" fontId="0" fillId="17" borderId="15" xfId="0" applyFill="1" applyBorder="1" applyAlignment="1" applyProtection="1">
      <alignment horizontal="left" wrapText="1"/>
      <protection locked="0"/>
    </xf>
    <xf numFmtId="0" fontId="0" fillId="17" borderId="15" xfId="0" applyFill="1" applyBorder="1" applyAlignment="1" applyProtection="1">
      <alignment horizontal="center" wrapText="1"/>
      <protection locked="0"/>
    </xf>
    <xf numFmtId="165" fontId="0" fillId="17" borderId="15" xfId="1" applyNumberFormat="1" applyFont="1" applyFill="1" applyBorder="1" applyAlignment="1" applyProtection="1">
      <alignment horizontal="center"/>
      <protection locked="0"/>
    </xf>
    <xf numFmtId="9" fontId="4" fillId="17" borderId="15" xfId="2" applyFont="1" applyFill="1" applyBorder="1" applyAlignment="1" applyProtection="1">
      <alignment horizontal="center"/>
      <protection locked="0"/>
    </xf>
    <xf numFmtId="165" fontId="9" fillId="17" borderId="15" xfId="1" applyNumberFormat="1" applyFont="1" applyFill="1" applyBorder="1" applyAlignment="1" applyProtection="1">
      <alignment horizontal="center"/>
      <protection locked="0"/>
    </xf>
    <xf numFmtId="165" fontId="0" fillId="0" borderId="0" xfId="1" applyNumberFormat="1" applyFont="1" applyProtection="1">
      <protection locked="0"/>
    </xf>
    <xf numFmtId="9" fontId="4" fillId="0" borderId="0" xfId="2" applyFont="1" applyFill="1" applyProtection="1">
      <protection locked="0"/>
    </xf>
    <xf numFmtId="165" fontId="9" fillId="0" borderId="0" xfId="1" applyNumberFormat="1" applyFont="1" applyFill="1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21" fillId="0" borderId="0" xfId="0" applyFont="1" applyProtection="1">
      <protection locked="0"/>
    </xf>
    <xf numFmtId="165" fontId="0" fillId="14" borderId="15" xfId="1" applyNumberFormat="1" applyFont="1" applyFill="1" applyBorder="1" applyProtection="1">
      <protection locked="0"/>
    </xf>
    <xf numFmtId="165" fontId="9" fillId="14" borderId="15" xfId="1" applyNumberFormat="1" applyFont="1" applyFill="1" applyBorder="1" applyAlignment="1" applyProtection="1">
      <alignment horizontal="right"/>
      <protection locked="0"/>
    </xf>
    <xf numFmtId="0" fontId="0" fillId="14" borderId="17" xfId="0" applyFill="1" applyBorder="1" applyProtection="1">
      <protection locked="0"/>
    </xf>
    <xf numFmtId="165" fontId="0" fillId="14" borderId="25" xfId="1" applyNumberFormat="1" applyFont="1" applyFill="1" applyBorder="1" applyProtection="1">
      <protection locked="0"/>
    </xf>
    <xf numFmtId="165" fontId="9" fillId="14" borderId="25" xfId="1" applyNumberFormat="1" applyFont="1" applyFill="1" applyBorder="1" applyAlignment="1" applyProtection="1">
      <alignment horizontal="right"/>
      <protection locked="0"/>
    </xf>
    <xf numFmtId="0" fontId="0" fillId="10" borderId="17" xfId="0" applyFill="1" applyBorder="1" applyProtection="1">
      <protection locked="0"/>
    </xf>
    <xf numFmtId="165" fontId="0" fillId="10" borderId="25" xfId="1" applyNumberFormat="1" applyFont="1" applyFill="1" applyBorder="1" applyProtection="1">
      <protection locked="0"/>
    </xf>
    <xf numFmtId="165" fontId="9" fillId="10" borderId="25" xfId="1" applyNumberFormat="1" applyFont="1" applyFill="1" applyBorder="1" applyAlignment="1" applyProtection="1">
      <alignment horizontal="right"/>
      <protection locked="0"/>
    </xf>
    <xf numFmtId="9" fontId="4" fillId="14" borderId="15" xfId="2" applyFont="1" applyFill="1" applyBorder="1" applyAlignment="1" applyProtection="1">
      <alignment horizontal="center"/>
    </xf>
    <xf numFmtId="9" fontId="0" fillId="10" borderId="15" xfId="2" applyFont="1" applyFill="1" applyBorder="1" applyAlignment="1" applyProtection="1">
      <alignment horizontal="center"/>
    </xf>
    <xf numFmtId="9" fontId="0" fillId="17" borderId="15" xfId="2" applyFont="1" applyFill="1" applyBorder="1" applyAlignment="1" applyProtection="1">
      <alignment horizontal="center"/>
    </xf>
    <xf numFmtId="165" fontId="9" fillId="14" borderId="15" xfId="1" applyNumberFormat="1" applyFont="1" applyFill="1" applyBorder="1" applyAlignment="1" applyProtection="1">
      <alignment horizontal="center"/>
    </xf>
    <xf numFmtId="9" fontId="9" fillId="14" borderId="15" xfId="2" applyFont="1" applyFill="1" applyBorder="1" applyAlignment="1" applyProtection="1">
      <alignment horizontal="center"/>
    </xf>
    <xf numFmtId="165" fontId="9" fillId="16" borderId="15" xfId="1" applyNumberFormat="1" applyFont="1" applyFill="1" applyBorder="1" applyAlignment="1" applyProtection="1">
      <alignment horizontal="center"/>
    </xf>
    <xf numFmtId="165" fontId="9" fillId="10" borderId="15" xfId="1" applyNumberFormat="1" applyFont="1" applyFill="1" applyBorder="1" applyAlignment="1" applyProtection="1">
      <alignment horizontal="center"/>
    </xf>
    <xf numFmtId="10" fontId="1" fillId="3" borderId="24" xfId="2" applyNumberFormat="1" applyFont="1" applyFill="1" applyBorder="1" applyAlignment="1" applyProtection="1">
      <alignment horizontal="right" vertical="center" wrapText="1"/>
    </xf>
    <xf numFmtId="165" fontId="2" fillId="6" borderId="56" xfId="1" applyNumberFormat="1" applyFont="1" applyFill="1" applyBorder="1" applyAlignment="1" applyProtection="1">
      <alignment horizontal="center" vertical="center" wrapText="1"/>
    </xf>
    <xf numFmtId="165" fontId="2" fillId="6" borderId="57" xfId="1" applyNumberFormat="1" applyFont="1" applyFill="1" applyBorder="1" applyAlignment="1" applyProtection="1">
      <alignment horizontal="center" vertical="center" wrapText="1"/>
    </xf>
    <xf numFmtId="165" fontId="2" fillId="2" borderId="26" xfId="1" applyNumberFormat="1" applyFont="1" applyFill="1" applyBorder="1" applyAlignment="1" applyProtection="1">
      <alignment horizontal="center" vertical="center" wrapText="1"/>
    </xf>
    <xf numFmtId="165" fontId="2" fillId="6" borderId="27" xfId="1" applyNumberFormat="1" applyFont="1" applyFill="1" applyBorder="1" applyAlignment="1" applyProtection="1">
      <alignment horizontal="center" vertical="center" wrapText="1"/>
    </xf>
    <xf numFmtId="165" fontId="2" fillId="6" borderId="39" xfId="1" applyNumberFormat="1" applyFont="1" applyFill="1" applyBorder="1" applyAlignment="1" applyProtection="1">
      <alignment horizontal="center" vertical="center" wrapText="1"/>
    </xf>
    <xf numFmtId="165" fontId="2" fillId="6" borderId="58" xfId="1" applyNumberFormat="1" applyFont="1" applyFill="1" applyBorder="1" applyAlignment="1" applyProtection="1">
      <alignment horizontal="center" vertical="center" wrapText="1"/>
    </xf>
    <xf numFmtId="165" fontId="2" fillId="2" borderId="52" xfId="1" applyNumberFormat="1" applyFont="1" applyFill="1" applyBorder="1" applyAlignment="1" applyProtection="1">
      <alignment horizontal="center" vertical="center" wrapText="1"/>
    </xf>
    <xf numFmtId="165" fontId="2" fillId="2" borderId="61" xfId="1" applyNumberFormat="1" applyFont="1" applyFill="1" applyBorder="1" applyAlignment="1" applyProtection="1">
      <alignment horizontal="center" vertical="center" wrapText="1"/>
    </xf>
    <xf numFmtId="165" fontId="2" fillId="2" borderId="8" xfId="1" applyNumberFormat="1" applyFont="1" applyFill="1" applyBorder="1" applyAlignment="1" applyProtection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left" vertical="center" wrapText="1" indent="2"/>
      <protection locked="0"/>
    </xf>
    <xf numFmtId="165" fontId="2" fillId="2" borderId="59" xfId="1" applyNumberFormat="1" applyFont="1" applyFill="1" applyBorder="1" applyAlignment="1" applyProtection="1">
      <alignment horizontal="center" vertical="center" wrapText="1"/>
    </xf>
    <xf numFmtId="165" fontId="2" fillId="2" borderId="60" xfId="1" applyNumberFormat="1" applyFont="1" applyFill="1" applyBorder="1" applyAlignment="1" applyProtection="1">
      <alignment horizontal="center" vertical="center" wrapText="1"/>
    </xf>
    <xf numFmtId="165" fontId="2" fillId="2" borderId="62" xfId="1" applyNumberFormat="1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vertical="center" wrapText="1"/>
      <protection locked="0"/>
    </xf>
    <xf numFmtId="0" fontId="1" fillId="2" borderId="64" xfId="0" applyFont="1" applyFill="1" applyBorder="1" applyAlignment="1" applyProtection="1">
      <alignment vertical="center" wrapText="1"/>
      <protection locked="0"/>
    </xf>
    <xf numFmtId="0" fontId="1" fillId="2" borderId="32" xfId="0" applyFont="1" applyFill="1" applyBorder="1" applyAlignment="1" applyProtection="1">
      <alignment vertical="center" wrapText="1"/>
      <protection locked="0"/>
    </xf>
    <xf numFmtId="0" fontId="1" fillId="13" borderId="33" xfId="0" applyFont="1" applyFill="1" applyBorder="1" applyAlignment="1" applyProtection="1">
      <alignment vertical="center" wrapText="1"/>
      <protection locked="0"/>
    </xf>
    <xf numFmtId="0" fontId="1" fillId="2" borderId="33" xfId="0" applyFont="1" applyFill="1" applyBorder="1" applyAlignment="1" applyProtection="1">
      <alignment vertical="center" wrapText="1"/>
      <protection locked="0"/>
    </xf>
    <xf numFmtId="0" fontId="2" fillId="2" borderId="23" xfId="0" quotePrefix="1" applyFont="1" applyFill="1" applyBorder="1" applyAlignment="1" applyProtection="1">
      <alignment horizontal="left" vertical="center" wrapText="1" indent="2"/>
      <protection locked="0"/>
    </xf>
    <xf numFmtId="0" fontId="2" fillId="2" borderId="52" xfId="0" quotePrefix="1" applyFont="1" applyFill="1" applyBorder="1" applyAlignment="1" applyProtection="1">
      <alignment horizontal="left" vertical="center" wrapText="1" indent="2"/>
      <protection locked="0"/>
    </xf>
    <xf numFmtId="0" fontId="2" fillId="2" borderId="26" xfId="0" quotePrefix="1" applyFont="1" applyFill="1" applyBorder="1" applyAlignment="1" applyProtection="1">
      <alignment horizontal="left" vertical="center" wrapText="1" indent="2"/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0" fillId="2" borderId="26" xfId="0" applyFill="1" applyBorder="1" applyProtection="1">
      <protection locked="0"/>
    </xf>
    <xf numFmtId="0" fontId="13" fillId="13" borderId="11" xfId="0" applyFont="1" applyFill="1" applyBorder="1" applyAlignment="1" applyProtection="1">
      <alignment horizontal="center"/>
      <protection locked="0"/>
    </xf>
    <xf numFmtId="0" fontId="13" fillId="13" borderId="12" xfId="0" applyFont="1" applyFill="1" applyBorder="1" applyAlignment="1" applyProtection="1">
      <alignment horizontal="center"/>
      <protection locked="0"/>
    </xf>
    <xf numFmtId="0" fontId="13" fillId="13" borderId="13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8" borderId="6" xfId="0" applyFill="1" applyBorder="1" applyAlignment="1" applyProtection="1">
      <alignment horizontal="left" vertical="top"/>
      <protection locked="0"/>
    </xf>
    <xf numFmtId="0" fontId="0" fillId="8" borderId="7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11" borderId="2" xfId="0" applyFill="1" applyBorder="1" applyAlignment="1" applyProtection="1">
      <alignment horizontal="left" vertical="top" wrapText="1"/>
      <protection locked="0"/>
    </xf>
    <xf numFmtId="0" fontId="0" fillId="11" borderId="3" xfId="0" applyFill="1" applyBorder="1" applyAlignment="1" applyProtection="1">
      <alignment horizontal="left" vertical="top" wrapText="1"/>
      <protection locked="0"/>
    </xf>
    <xf numFmtId="0" fontId="0" fillId="11" borderId="4" xfId="0" applyFill="1" applyBorder="1" applyAlignment="1" applyProtection="1">
      <alignment horizontal="left" vertical="top" wrapText="1"/>
      <protection locked="0"/>
    </xf>
    <xf numFmtId="0" fontId="9" fillId="6" borderId="11" xfId="0" applyFont="1" applyFill="1" applyBorder="1" applyAlignment="1" applyProtection="1">
      <alignment horizontal="center"/>
      <protection locked="0"/>
    </xf>
    <xf numFmtId="0" fontId="9" fillId="6" borderId="12" xfId="0" applyFont="1" applyFill="1" applyBorder="1" applyAlignment="1" applyProtection="1">
      <alignment horizontal="center"/>
      <protection locked="0"/>
    </xf>
    <xf numFmtId="0" fontId="9" fillId="6" borderId="13" xfId="0" applyFont="1" applyFill="1" applyBorder="1" applyAlignment="1" applyProtection="1">
      <alignment horizontal="center"/>
      <protection locked="0"/>
    </xf>
    <xf numFmtId="0" fontId="5" fillId="13" borderId="11" xfId="0" applyFont="1" applyFill="1" applyBorder="1" applyAlignment="1" applyProtection="1">
      <alignment horizontal="center" vertical="center" wrapText="1"/>
      <protection locked="0"/>
    </xf>
    <xf numFmtId="0" fontId="5" fillId="13" borderId="12" xfId="0" applyFont="1" applyFill="1" applyBorder="1" applyAlignment="1" applyProtection="1">
      <alignment horizontal="center" vertical="center" wrapText="1"/>
      <protection locked="0"/>
    </xf>
    <xf numFmtId="0" fontId="5" fillId="13" borderId="13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0" fillId="7" borderId="31" xfId="0" applyFill="1" applyBorder="1" applyAlignment="1" applyProtection="1">
      <alignment horizontal="center" wrapText="1"/>
      <protection locked="0"/>
    </xf>
    <xf numFmtId="0" fontId="0" fillId="7" borderId="30" xfId="0" applyFill="1" applyBorder="1" applyAlignment="1" applyProtection="1">
      <alignment horizontal="center" wrapText="1"/>
      <protection locked="0"/>
    </xf>
    <xf numFmtId="0" fontId="0" fillId="7" borderId="40" xfId="0" applyFill="1" applyBorder="1" applyAlignment="1" applyProtection="1">
      <alignment horizontal="center" wrapText="1"/>
      <protection locked="0"/>
    </xf>
    <xf numFmtId="0" fontId="0" fillId="7" borderId="41" xfId="0" applyFill="1" applyBorder="1" applyAlignment="1" applyProtection="1">
      <alignment horizontal="center" wrapText="1"/>
      <protection locked="0"/>
    </xf>
    <xf numFmtId="0" fontId="0" fillId="7" borderId="0" xfId="0" applyFill="1" applyAlignment="1" applyProtection="1">
      <alignment horizontal="center" wrapText="1"/>
      <protection locked="0"/>
    </xf>
    <xf numFmtId="0" fontId="0" fillId="7" borderId="42" xfId="0" applyFill="1" applyBorder="1" applyAlignment="1" applyProtection="1">
      <alignment horizontal="center" wrapText="1"/>
      <protection locked="0"/>
    </xf>
    <xf numFmtId="0" fontId="0" fillId="7" borderId="43" xfId="0" applyFill="1" applyBorder="1" applyAlignment="1" applyProtection="1">
      <alignment horizontal="center" wrapText="1"/>
      <protection locked="0"/>
    </xf>
    <xf numFmtId="0" fontId="0" fillId="7" borderId="44" xfId="0" applyFill="1" applyBorder="1" applyAlignment="1" applyProtection="1">
      <alignment horizontal="center" wrapText="1"/>
      <protection locked="0"/>
    </xf>
    <xf numFmtId="0" fontId="0" fillId="7" borderId="45" xfId="0" applyFill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8" fillId="13" borderId="11" xfId="0" applyFont="1" applyFill="1" applyBorder="1" applyAlignment="1" applyProtection="1">
      <alignment horizontal="center" vertical="center" wrapText="1"/>
      <protection locked="0"/>
    </xf>
    <xf numFmtId="0" fontId="8" fillId="13" borderId="12" xfId="0" applyFont="1" applyFill="1" applyBorder="1" applyAlignment="1" applyProtection="1">
      <alignment horizontal="center" vertical="center" wrapText="1"/>
      <protection locked="0"/>
    </xf>
    <xf numFmtId="0" fontId="8" fillId="13" borderId="13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9" fillId="12" borderId="11" xfId="0" applyFont="1" applyFill="1" applyBorder="1" applyAlignment="1" applyProtection="1">
      <alignment horizontal="center"/>
      <protection locked="0"/>
    </xf>
    <xf numFmtId="0" fontId="9" fillId="12" borderId="12" xfId="0" applyFont="1" applyFill="1" applyBorder="1" applyAlignment="1" applyProtection="1">
      <alignment horizontal="center"/>
      <protection locked="0"/>
    </xf>
    <xf numFmtId="0" fontId="9" fillId="12" borderId="13" xfId="0" applyFont="1" applyFill="1" applyBorder="1" applyAlignment="1" applyProtection="1">
      <alignment horizontal="center"/>
      <protection locked="0"/>
    </xf>
    <xf numFmtId="0" fontId="5" fillId="9" borderId="11" xfId="0" applyFont="1" applyFill="1" applyBorder="1" applyAlignment="1" applyProtection="1">
      <alignment horizontal="center" vertical="center" wrapText="1"/>
      <protection locked="0"/>
    </xf>
    <xf numFmtId="0" fontId="5" fillId="9" borderId="12" xfId="0" applyFont="1" applyFill="1" applyBorder="1" applyAlignment="1" applyProtection="1">
      <alignment horizontal="center" vertical="center" wrapText="1"/>
      <protection locked="0"/>
    </xf>
    <xf numFmtId="0" fontId="5" fillId="9" borderId="13" xfId="0" applyFont="1" applyFill="1" applyBorder="1" applyAlignment="1" applyProtection="1">
      <alignment horizontal="center" vertical="center" wrapText="1"/>
      <protection locked="0"/>
    </xf>
    <xf numFmtId="0" fontId="1" fillId="10" borderId="11" xfId="0" applyFont="1" applyFill="1" applyBorder="1" applyAlignment="1" applyProtection="1">
      <alignment horizontal="left" vertical="center" wrapText="1"/>
      <protection locked="0"/>
    </xf>
    <xf numFmtId="0" fontId="1" fillId="10" borderId="12" xfId="0" applyFont="1" applyFill="1" applyBorder="1" applyAlignment="1" applyProtection="1">
      <alignment horizontal="left" vertical="center" wrapText="1"/>
      <protection locked="0"/>
    </xf>
    <xf numFmtId="0" fontId="1" fillId="10" borderId="13" xfId="0" applyFont="1" applyFill="1" applyBorder="1" applyAlignment="1" applyProtection="1">
      <alignment horizontal="left" vertical="center" wrapText="1"/>
      <protection locked="0"/>
    </xf>
    <xf numFmtId="0" fontId="1" fillId="10" borderId="11" xfId="0" applyFont="1" applyFill="1" applyBorder="1" applyAlignment="1" applyProtection="1">
      <alignment horizontal="left" vertical="center"/>
      <protection locked="0"/>
    </xf>
    <xf numFmtId="0" fontId="1" fillId="10" borderId="12" xfId="0" applyFont="1" applyFill="1" applyBorder="1" applyAlignment="1" applyProtection="1">
      <alignment horizontal="left" vertical="center"/>
      <protection locked="0"/>
    </xf>
    <xf numFmtId="0" fontId="1" fillId="10" borderId="13" xfId="0" applyFont="1" applyFill="1" applyBorder="1" applyAlignment="1" applyProtection="1">
      <alignment horizontal="left" vertical="center"/>
      <protection locked="0"/>
    </xf>
    <xf numFmtId="169" fontId="1" fillId="10" borderId="10" xfId="0" applyNumberFormat="1" applyFont="1" applyFill="1" applyBorder="1" applyAlignment="1" applyProtection="1">
      <alignment horizontal="center" vertical="center" wrapText="1"/>
    </xf>
    <xf numFmtId="169" fontId="1" fillId="10" borderId="4" xfId="0" applyNumberFormat="1" applyFont="1" applyFill="1" applyBorder="1" applyAlignment="1" applyProtection="1">
      <alignment horizontal="center" vertical="center" wrapText="1"/>
    </xf>
    <xf numFmtId="169" fontId="1" fillId="10" borderId="3" xfId="0" applyNumberFormat="1" applyFont="1" applyFill="1" applyBorder="1" applyAlignment="1" applyProtection="1">
      <alignment horizontal="center" vertical="center" wrapText="1"/>
    </xf>
    <xf numFmtId="169" fontId="1" fillId="10" borderId="9" xfId="0" applyNumberFormat="1" applyFont="1" applyFill="1" applyBorder="1" applyAlignment="1" applyProtection="1">
      <alignment horizontal="center" vertical="center" wrapText="1"/>
    </xf>
    <xf numFmtId="169" fontId="1" fillId="10" borderId="20" xfId="0" applyNumberFormat="1" applyFont="1" applyFill="1" applyBorder="1" applyAlignment="1" applyProtection="1">
      <alignment horizontal="center" vertical="center" wrapText="1"/>
    </xf>
    <xf numFmtId="169" fontId="1" fillId="10" borderId="0" xfId="0" applyNumberFormat="1" applyFont="1" applyFill="1" applyAlignment="1" applyProtection="1">
      <alignment horizontal="center" vertical="center" wrapText="1"/>
    </xf>
    <xf numFmtId="169" fontId="1" fillId="10" borderId="8" xfId="0" applyNumberFormat="1" applyFont="1" applyFill="1" applyBorder="1" applyAlignment="1" applyProtection="1">
      <alignment horizontal="center" vertical="center" wrapText="1"/>
    </xf>
    <xf numFmtId="169" fontId="1" fillId="10" borderId="7" xfId="0" applyNumberFormat="1" applyFont="1" applyFill="1" applyBorder="1" applyAlignment="1" applyProtection="1">
      <alignment horizontal="center" vertical="center" wrapText="1"/>
    </xf>
    <xf numFmtId="169" fontId="1" fillId="10" borderId="6" xfId="0" applyNumberFormat="1" applyFont="1" applyFill="1" applyBorder="1" applyAlignment="1" applyProtection="1">
      <alignment horizontal="center" vertical="center" wrapText="1"/>
    </xf>
    <xf numFmtId="165" fontId="2" fillId="2" borderId="55" xfId="1" applyNumberFormat="1" applyFont="1" applyFill="1" applyBorder="1" applyAlignment="1" applyProtection="1">
      <alignment horizontal="center" vertical="center" wrapText="1"/>
    </xf>
    <xf numFmtId="165" fontId="2" fillId="2" borderId="54" xfId="1" applyNumberFormat="1" applyFont="1" applyFill="1" applyBorder="1" applyAlignment="1" applyProtection="1">
      <alignment horizontal="center" vertical="center" wrapText="1"/>
    </xf>
    <xf numFmtId="0" fontId="1" fillId="9" borderId="34" xfId="0" applyFont="1" applyFill="1" applyBorder="1" applyAlignment="1" applyProtection="1">
      <alignment horizontal="left" vertical="center" wrapText="1" indent="2"/>
    </xf>
    <xf numFmtId="165" fontId="2" fillId="2" borderId="28" xfId="1" applyNumberFormat="1" applyFont="1" applyFill="1" applyBorder="1" applyAlignment="1" applyProtection="1">
      <alignment horizontal="center" vertical="center" wrapText="1"/>
    </xf>
    <xf numFmtId="165" fontId="2" fillId="2" borderId="36" xfId="1" applyNumberFormat="1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165" fontId="2" fillId="3" borderId="18" xfId="1" applyNumberFormat="1" applyFont="1" applyFill="1" applyBorder="1" applyAlignment="1" applyProtection="1">
      <alignment vertical="center" wrapText="1"/>
      <protection locked="0"/>
    </xf>
    <xf numFmtId="165" fontId="2" fillId="3" borderId="13" xfId="1" applyNumberFormat="1" applyFont="1" applyFill="1" applyBorder="1" applyAlignment="1" applyProtection="1">
      <alignment vertical="center" wrapText="1"/>
      <protection locked="0"/>
    </xf>
    <xf numFmtId="169" fontId="5" fillId="3" borderId="10" xfId="0" applyNumberFormat="1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9" borderId="26" xfId="0" applyFont="1" applyFill="1" applyBorder="1" applyAlignment="1" applyProtection="1">
      <alignment horizontal="left" vertical="center" wrapText="1" indent="2"/>
    </xf>
    <xf numFmtId="166" fontId="0" fillId="3" borderId="26" xfId="2" applyNumberFormat="1" applyFont="1" applyFill="1" applyBorder="1" applyAlignment="1" applyProtection="1">
      <alignment horizontal="center"/>
    </xf>
    <xf numFmtId="166" fontId="0" fillId="3" borderId="23" xfId="2" applyNumberFormat="1" applyFont="1" applyFill="1" applyBorder="1" applyAlignment="1" applyProtection="1">
      <alignment horizontal="center"/>
    </xf>
    <xf numFmtId="166" fontId="0" fillId="3" borderId="33" xfId="2" applyNumberFormat="1" applyFont="1" applyFill="1" applyBorder="1" applyAlignment="1" applyProtection="1">
      <alignment horizontal="center"/>
    </xf>
    <xf numFmtId="166" fontId="0" fillId="2" borderId="1" xfId="2" applyNumberFormat="1" applyFont="1" applyFill="1" applyBorder="1" applyAlignment="1" applyProtection="1">
      <alignment horizontal="center"/>
    </xf>
    <xf numFmtId="165" fontId="9" fillId="10" borderId="10" xfId="0" applyNumberFormat="1" applyFont="1" applyFill="1" applyBorder="1" applyAlignment="1" applyProtection="1">
      <alignment horizontal="center"/>
    </xf>
    <xf numFmtId="165" fontId="9" fillId="10" borderId="52" xfId="0" applyNumberFormat="1" applyFont="1" applyFill="1" applyBorder="1" applyAlignment="1" applyProtection="1">
      <alignment horizontal="center"/>
    </xf>
    <xf numFmtId="0" fontId="9" fillId="9" borderId="10" xfId="0" applyFont="1" applyFill="1" applyBorder="1" applyAlignment="1" applyProtection="1">
      <alignment horizontal="left" vertical="top" wrapText="1"/>
      <protection locked="0"/>
    </xf>
    <xf numFmtId="0" fontId="9" fillId="15" borderId="11" xfId="0" applyFont="1" applyFill="1" applyBorder="1" applyAlignment="1" applyProtection="1">
      <alignment horizontal="center"/>
      <protection locked="0"/>
    </xf>
    <xf numFmtId="0" fontId="9" fillId="15" borderId="12" xfId="0" applyFont="1" applyFill="1" applyBorder="1" applyAlignment="1" applyProtection="1">
      <alignment horizontal="center"/>
      <protection locked="0"/>
    </xf>
    <xf numFmtId="0" fontId="9" fillId="15" borderId="13" xfId="0" applyFont="1" applyFill="1" applyBorder="1" applyAlignment="1" applyProtection="1">
      <alignment horizontal="center"/>
      <protection locked="0"/>
    </xf>
    <xf numFmtId="0" fontId="9" fillId="15" borderId="13" xfId="0" applyFont="1" applyFill="1" applyBorder="1" applyAlignment="1" applyProtection="1">
      <alignment horizontal="center"/>
      <protection locked="0"/>
    </xf>
    <xf numFmtId="0" fontId="9" fillId="15" borderId="1" xfId="0" applyFont="1" applyFill="1" applyBorder="1" applyProtection="1">
      <protection locked="0"/>
    </xf>
    <xf numFmtId="0" fontId="9" fillId="9" borderId="8" xfId="0" applyFont="1" applyFill="1" applyBorder="1" applyAlignment="1" applyProtection="1">
      <alignment horizontal="left" vertical="top" wrapText="1"/>
      <protection locked="0"/>
    </xf>
    <xf numFmtId="0" fontId="16" fillId="7" borderId="31" xfId="0" applyFont="1" applyFill="1" applyBorder="1" applyAlignment="1" applyProtection="1">
      <alignment horizontal="center" wrapText="1"/>
      <protection locked="0"/>
    </xf>
    <xf numFmtId="0" fontId="16" fillId="7" borderId="30" xfId="0" applyFont="1" applyFill="1" applyBorder="1" applyAlignment="1" applyProtection="1">
      <alignment horizontal="center" wrapText="1"/>
      <protection locked="0"/>
    </xf>
    <xf numFmtId="0" fontId="16" fillId="7" borderId="40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5" borderId="0" xfId="0" applyFont="1" applyFill="1" applyProtection="1">
      <protection locked="0"/>
    </xf>
    <xf numFmtId="167" fontId="16" fillId="5" borderId="0" xfId="1" applyNumberFormat="1" applyFont="1" applyFill="1" applyAlignment="1" applyProtection="1">
      <alignment horizontal="right"/>
      <protection locked="0"/>
    </xf>
    <xf numFmtId="167" fontId="16" fillId="5" borderId="0" xfId="1" applyNumberFormat="1" applyFont="1" applyFill="1" applyAlignment="1" applyProtection="1">
      <alignment horizontal="left"/>
      <protection locked="0"/>
    </xf>
    <xf numFmtId="0" fontId="16" fillId="7" borderId="41" xfId="0" applyFont="1" applyFill="1" applyBorder="1" applyAlignment="1" applyProtection="1">
      <alignment horizontal="center" wrapText="1"/>
      <protection locked="0"/>
    </xf>
    <xf numFmtId="0" fontId="16" fillId="7" borderId="0" xfId="0" applyFont="1" applyFill="1" applyAlignment="1" applyProtection="1">
      <alignment horizontal="center" wrapText="1"/>
      <protection locked="0"/>
    </xf>
    <xf numFmtId="0" fontId="16" fillId="7" borderId="42" xfId="0" applyFont="1" applyFill="1" applyBorder="1" applyAlignment="1" applyProtection="1">
      <alignment horizontal="center" wrapText="1"/>
      <protection locked="0"/>
    </xf>
    <xf numFmtId="0" fontId="16" fillId="7" borderId="43" xfId="0" applyFont="1" applyFill="1" applyBorder="1" applyAlignment="1" applyProtection="1">
      <alignment horizontal="center" wrapText="1"/>
      <protection locked="0"/>
    </xf>
    <xf numFmtId="0" fontId="16" fillId="7" borderId="44" xfId="0" applyFont="1" applyFill="1" applyBorder="1" applyAlignment="1" applyProtection="1">
      <alignment horizontal="center" wrapText="1"/>
      <protection locked="0"/>
    </xf>
    <xf numFmtId="0" fontId="16" fillId="7" borderId="45" xfId="0" applyFont="1" applyFill="1" applyBorder="1" applyAlignment="1" applyProtection="1">
      <alignment horizontal="center" wrapText="1"/>
      <protection locked="0"/>
    </xf>
    <xf numFmtId="0" fontId="0" fillId="8" borderId="15" xfId="0" applyFill="1" applyBorder="1" applyProtection="1">
      <protection locked="0"/>
    </xf>
    <xf numFmtId="0" fontId="0" fillId="8" borderId="15" xfId="0" applyFill="1" applyBorder="1" applyAlignment="1" applyProtection="1">
      <alignment horizontal="center"/>
      <protection locked="0"/>
    </xf>
    <xf numFmtId="164" fontId="0" fillId="8" borderId="15" xfId="1" applyFont="1" applyFill="1" applyBorder="1" applyAlignment="1" applyProtection="1">
      <alignment horizontal="center" vertical="center"/>
      <protection locked="0"/>
    </xf>
    <xf numFmtId="165" fontId="0" fillId="8" borderId="15" xfId="1" applyNumberFormat="1" applyFont="1" applyFill="1" applyBorder="1" applyAlignment="1" applyProtection="1">
      <alignment horizontal="center" vertical="center"/>
      <protection locked="0"/>
    </xf>
    <xf numFmtId="0" fontId="0" fillId="17" borderId="15" xfId="0" applyFill="1" applyBorder="1" applyAlignment="1" applyProtection="1">
      <alignment horizontal="center"/>
      <protection locked="0"/>
    </xf>
    <xf numFmtId="164" fontId="0" fillId="17" borderId="15" xfId="1" applyFont="1" applyFill="1" applyBorder="1" applyAlignment="1" applyProtection="1">
      <alignment horizontal="center" vertical="center"/>
      <protection locked="0"/>
    </xf>
    <xf numFmtId="165" fontId="9" fillId="17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5" fontId="0" fillId="0" borderId="15" xfId="1" applyNumberFormat="1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3" borderId="17" xfId="0" applyFill="1" applyBorder="1" applyProtection="1">
      <protection locked="0"/>
    </xf>
    <xf numFmtId="165" fontId="0" fillId="3" borderId="25" xfId="1" applyNumberFormat="1" applyFont="1" applyFill="1" applyBorder="1" applyProtection="1">
      <protection locked="0"/>
    </xf>
    <xf numFmtId="165" fontId="9" fillId="3" borderId="25" xfId="1" applyNumberFormat="1" applyFont="1" applyFill="1" applyBorder="1" applyAlignment="1" applyProtection="1">
      <alignment horizontal="right"/>
      <protection locked="0"/>
    </xf>
    <xf numFmtId="169" fontId="18" fillId="3" borderId="11" xfId="0" applyNumberFormat="1" applyFont="1" applyFill="1" applyBorder="1" applyAlignment="1" applyProtection="1">
      <alignment horizontal="left" vertical="center"/>
    </xf>
    <xf numFmtId="169" fontId="18" fillId="3" borderId="12" xfId="0" applyNumberFormat="1" applyFont="1" applyFill="1" applyBorder="1" applyAlignment="1" applyProtection="1">
      <alignment horizontal="left" vertical="center"/>
    </xf>
    <xf numFmtId="169" fontId="18" fillId="3" borderId="13" xfId="0" applyNumberFormat="1" applyFont="1" applyFill="1" applyBorder="1" applyAlignment="1" applyProtection="1">
      <alignment horizontal="left" vertical="center"/>
    </xf>
    <xf numFmtId="165" fontId="9" fillId="14" borderId="15" xfId="1" applyNumberFormat="1" applyFont="1" applyFill="1" applyBorder="1" applyAlignment="1" applyProtection="1">
      <alignment horizontal="center" vertical="center"/>
    </xf>
    <xf numFmtId="165" fontId="9" fillId="3" borderId="15" xfId="1" applyNumberFormat="1" applyFont="1" applyFill="1" applyBorder="1" applyAlignment="1" applyProtection="1">
      <alignment horizontal="center"/>
    </xf>
    <xf numFmtId="0" fontId="0" fillId="10" borderId="15" xfId="0" applyFill="1" applyBorder="1" applyAlignment="1" applyProtection="1">
      <alignment vertical="top" wrapText="1"/>
    </xf>
    <xf numFmtId="0" fontId="9" fillId="10" borderId="11" xfId="0" applyFont="1" applyFill="1" applyBorder="1" applyAlignment="1" applyProtection="1">
      <alignment horizontal="left" wrapText="1"/>
      <protection locked="0"/>
    </xf>
    <xf numFmtId="0" fontId="9" fillId="10" borderId="13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 wrapText="1"/>
      <protection locked="0"/>
    </xf>
    <xf numFmtId="0" fontId="9" fillId="18" borderId="26" xfId="0" applyFont="1" applyFill="1" applyBorder="1" applyAlignment="1" applyProtection="1">
      <alignment horizontal="left" vertical="top" wrapText="1"/>
      <protection locked="0"/>
    </xf>
    <xf numFmtId="0" fontId="9" fillId="15" borderId="37" xfId="0" applyFont="1" applyFill="1" applyBorder="1" applyAlignment="1" applyProtection="1">
      <alignment horizontal="center"/>
      <protection locked="0"/>
    </xf>
    <xf numFmtId="0" fontId="9" fillId="15" borderId="38" xfId="0" applyFont="1" applyFill="1" applyBorder="1" applyAlignment="1" applyProtection="1">
      <alignment horizontal="center"/>
      <protection locked="0"/>
    </xf>
    <xf numFmtId="0" fontId="9" fillId="15" borderId="51" xfId="0" applyFont="1" applyFill="1" applyBorder="1" applyAlignment="1" applyProtection="1">
      <alignment horizontal="center"/>
      <protection locked="0"/>
    </xf>
    <xf numFmtId="0" fontId="9" fillId="15" borderId="26" xfId="0" applyFont="1" applyFill="1" applyBorder="1" applyAlignment="1" applyProtection="1">
      <alignment horizontal="center"/>
      <protection locked="0"/>
    </xf>
    <xf numFmtId="0" fontId="9" fillId="15" borderId="26" xfId="0" applyFont="1" applyFill="1" applyBorder="1" applyProtection="1">
      <protection locked="0"/>
    </xf>
    <xf numFmtId="0" fontId="9" fillId="18" borderId="33" xfId="0" applyFont="1" applyFill="1" applyBorder="1" applyAlignment="1" applyProtection="1">
      <alignment horizontal="left" vertical="top" wrapText="1"/>
      <protection locked="0"/>
    </xf>
    <xf numFmtId="169" fontId="18" fillId="3" borderId="11" xfId="0" applyNumberFormat="1" applyFont="1" applyFill="1" applyBorder="1" applyAlignment="1" applyProtection="1">
      <alignment horizontal="center" vertical="center"/>
    </xf>
    <xf numFmtId="169" fontId="18" fillId="3" borderId="12" xfId="0" applyNumberFormat="1" applyFont="1" applyFill="1" applyBorder="1" applyAlignment="1" applyProtection="1">
      <alignment horizontal="center" vertical="center"/>
    </xf>
    <xf numFmtId="169" fontId="18" fillId="3" borderId="1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3" xfId="0" applyBorder="1" applyProtection="1"/>
    <xf numFmtId="0" fontId="0" fillId="0" borderId="4" xfId="0" applyBorder="1" applyProtection="1"/>
    <xf numFmtId="0" fontId="0" fillId="0" borderId="0" xfId="0" applyAlignment="1" applyProtection="1">
      <alignment horizontal="left"/>
    </xf>
    <xf numFmtId="0" fontId="0" fillId="0" borderId="20" xfId="0" applyBorder="1" applyAlignment="1" applyProtection="1">
      <alignment horizontal="left"/>
    </xf>
    <xf numFmtId="165" fontId="0" fillId="10" borderId="37" xfId="1" applyNumberFormat="1" applyFont="1" applyFill="1" applyBorder="1" applyProtection="1"/>
    <xf numFmtId="165" fontId="0" fillId="10" borderId="38" xfId="1" applyNumberFormat="1" applyFont="1" applyFill="1" applyBorder="1" applyProtection="1"/>
    <xf numFmtId="165" fontId="0" fillId="2" borderId="51" xfId="1" applyNumberFormat="1" applyFont="1" applyFill="1" applyBorder="1" applyProtection="1"/>
    <xf numFmtId="166" fontId="0" fillId="13" borderId="26" xfId="2" applyNumberFormat="1" applyFont="1" applyFill="1" applyBorder="1" applyProtection="1"/>
    <xf numFmtId="165" fontId="0" fillId="2" borderId="26" xfId="1" applyNumberFormat="1" applyFont="1" applyFill="1" applyBorder="1" applyProtection="1"/>
    <xf numFmtId="165" fontId="0" fillId="10" borderId="14" xfId="1" applyNumberFormat="1" applyFont="1" applyFill="1" applyBorder="1" applyProtection="1"/>
    <xf numFmtId="165" fontId="0" fillId="10" borderId="15" xfId="1" applyNumberFormat="1" applyFont="1" applyFill="1" applyBorder="1" applyProtection="1"/>
    <xf numFmtId="165" fontId="0" fillId="2" borderId="16" xfId="1" applyNumberFormat="1" applyFont="1" applyFill="1" applyBorder="1" applyProtection="1"/>
    <xf numFmtId="166" fontId="0" fillId="13" borderId="23" xfId="2" applyNumberFormat="1" applyFont="1" applyFill="1" applyBorder="1" applyProtection="1"/>
    <xf numFmtId="165" fontId="0" fillId="2" borderId="23" xfId="1" applyNumberFormat="1" applyFont="1" applyFill="1" applyBorder="1" applyProtection="1"/>
    <xf numFmtId="165" fontId="0" fillId="10" borderId="63" xfId="1" applyNumberFormat="1" applyFont="1" applyFill="1" applyBorder="1" applyProtection="1"/>
    <xf numFmtId="165" fontId="0" fillId="10" borderId="64" xfId="1" applyNumberFormat="1" applyFont="1" applyFill="1" applyBorder="1" applyProtection="1"/>
    <xf numFmtId="165" fontId="0" fillId="2" borderId="32" xfId="1" applyNumberFormat="1" applyFont="1" applyFill="1" applyBorder="1" applyProtection="1"/>
    <xf numFmtId="166" fontId="0" fillId="13" borderId="33" xfId="2" applyNumberFormat="1" applyFont="1" applyFill="1" applyBorder="1" applyProtection="1"/>
    <xf numFmtId="165" fontId="0" fillId="2" borderId="33" xfId="1" applyNumberFormat="1" applyFont="1" applyFill="1" applyBorder="1" applyProtection="1"/>
    <xf numFmtId="165" fontId="0" fillId="2" borderId="18" xfId="0" applyNumberFormat="1" applyFill="1" applyBorder="1" applyProtection="1"/>
    <xf numFmtId="165" fontId="0" fillId="2" borderId="29" xfId="0" applyNumberFormat="1" applyFill="1" applyBorder="1" applyProtection="1"/>
    <xf numFmtId="165" fontId="0" fillId="2" borderId="24" xfId="0" applyNumberFormat="1" applyFill="1" applyBorder="1" applyProtection="1"/>
    <xf numFmtId="166" fontId="0" fillId="2" borderId="1" xfId="2" applyNumberFormat="1" applyFont="1" applyFill="1" applyBorder="1" applyProtection="1"/>
    <xf numFmtId="165" fontId="0" fillId="2" borderId="1" xfId="0" applyNumberFormat="1" applyFill="1" applyBorder="1" applyProtection="1"/>
  </cellXfs>
  <cellStyles count="3">
    <cellStyle name="Comma" xfId="1" builtinId="3"/>
    <cellStyle name="Normal" xfId="0" builtinId="0"/>
    <cellStyle name="Per cent" xfId="2" builtinId="5"/>
  </cellStyles>
  <dxfs count="34">
    <dxf>
      <font>
        <color rgb="FF9C0006"/>
      </font>
      <fill>
        <patternFill>
          <bgColor rgb="FFFFC7CE"/>
        </patternFill>
      </fill>
    </dxf>
    <dxf>
      <fill>
        <patternFill>
          <fgColor rgb="FFFF9393"/>
          <bgColor rgb="FFFF939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rgb="FFFF9393"/>
          <bgColor rgb="FFFF939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rgb="FFFF9393"/>
          <bgColor rgb="FFFF939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fgColor rgb="FFFF9393"/>
          <bgColor rgb="FFFF9393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393"/>
      <color rgb="FFEEA4E5"/>
      <color rgb="FFF6FFA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22/11/relationships/FeaturePropertyBag" Target="featurePropertyBag/featurePropertyBag.xml"/><Relationship Id="rId10" Type="http://schemas.openxmlformats.org/officeDocument/2006/relationships/theme" Target="theme/theme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4-10-06T13:19:41.73" personId="{00000000-0000-0000-0000-000000000000}" id="{FF232427-4779-426C-AF07-E66AA1837847}">
    <text>Own contribution from commercial partner(s) must be at least 25%. Own Contribution is calculated as follows:
(own contribution from Commercial Partners / (own contribution from Commercial Partners + DFMA Contribution))</text>
  </threadedComment>
  <threadedComment ref="B17" dT="2024-10-03T08:00:34.42" personId="{00000000-0000-0000-0000-000000000000}" id="{D4236D2B-4F3F-4522-B752-E932F593C7C0}">
    <text>Own contribution from commercial partner(s) must be at least 25%. Own Contribution is calculated as follows:
(own contribution from Commercial Partners / (own contribution from Commercial Partners + DFMA Contribution))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8F250-9233-4436-82ED-7C4A5096CEA8}">
  <sheetPr>
    <tabColor theme="9"/>
  </sheetPr>
  <dimension ref="B1:E51"/>
  <sheetViews>
    <sheetView tabSelected="1" zoomScale="85" zoomScaleNormal="85" workbookViewId="0">
      <selection activeCell="D24" sqref="D24"/>
    </sheetView>
  </sheetViews>
  <sheetFormatPr defaultColWidth="9.109375" defaultRowHeight="14.4" x14ac:dyDescent="0.3"/>
  <cols>
    <col min="1" max="1" width="9.109375" style="1"/>
    <col min="2" max="2" width="11.44140625" style="1" customWidth="1"/>
    <col min="3" max="3" width="18.109375" style="1" customWidth="1"/>
    <col min="4" max="4" width="65.6640625" style="1" customWidth="1"/>
    <col min="5" max="5" width="44.88671875" style="1" customWidth="1"/>
    <col min="6" max="16384" width="9.109375" style="1"/>
  </cols>
  <sheetData>
    <row r="1" spans="2:5" ht="15" thickBot="1" x14ac:dyDescent="0.35"/>
    <row r="2" spans="2:5" ht="21.6" thickBot="1" x14ac:dyDescent="0.45">
      <c r="B2" s="222" t="s">
        <v>0</v>
      </c>
      <c r="C2" s="223"/>
      <c r="D2" s="223"/>
      <c r="E2" s="224"/>
    </row>
    <row r="3" spans="2:5" ht="15" thickBot="1" x14ac:dyDescent="0.35"/>
    <row r="4" spans="2:5" ht="15" thickBot="1" x14ac:dyDescent="0.35">
      <c r="B4" s="225" t="s">
        <v>1</v>
      </c>
      <c r="C4" s="226"/>
      <c r="D4" s="226"/>
      <c r="E4" s="227"/>
    </row>
    <row r="5" spans="2:5" ht="30.75" customHeight="1" x14ac:dyDescent="0.3">
      <c r="B5" s="234" t="s">
        <v>2</v>
      </c>
      <c r="C5" s="236" t="s">
        <v>3</v>
      </c>
      <c r="D5" s="237"/>
      <c r="E5" s="238"/>
    </row>
    <row r="6" spans="2:5" ht="15" thickBot="1" x14ac:dyDescent="0.35">
      <c r="B6" s="235"/>
      <c r="C6" s="232" t="s">
        <v>4</v>
      </c>
      <c r="D6" s="232"/>
      <c r="E6" s="233"/>
    </row>
    <row r="7" spans="2:5" x14ac:dyDescent="0.3">
      <c r="B7" s="152" t="b">
        <v>0</v>
      </c>
      <c r="C7" s="228" t="s">
        <v>5</v>
      </c>
      <c r="D7" s="228"/>
      <c r="E7" s="229"/>
    </row>
    <row r="8" spans="2:5" x14ac:dyDescent="0.3">
      <c r="B8" s="152" t="b">
        <v>0</v>
      </c>
      <c r="C8" s="228" t="s">
        <v>6</v>
      </c>
      <c r="D8" s="228"/>
      <c r="E8" s="229"/>
    </row>
    <row r="9" spans="2:5" x14ac:dyDescent="0.3">
      <c r="B9" s="152" t="b">
        <v>0</v>
      </c>
      <c r="C9" s="228" t="s">
        <v>7</v>
      </c>
      <c r="D9" s="228"/>
      <c r="E9" s="229"/>
    </row>
    <row r="10" spans="2:5" x14ac:dyDescent="0.3">
      <c r="B10" s="152" t="b">
        <v>0</v>
      </c>
      <c r="C10" s="66" t="s">
        <v>8</v>
      </c>
      <c r="D10" s="66"/>
      <c r="E10" s="67"/>
    </row>
    <row r="11" spans="2:5" x14ac:dyDescent="0.3">
      <c r="B11" s="152" t="b">
        <v>0</v>
      </c>
      <c r="C11" s="66" t="s">
        <v>9</v>
      </c>
      <c r="D11" s="66"/>
      <c r="E11" s="67"/>
    </row>
    <row r="12" spans="2:5" x14ac:dyDescent="0.3">
      <c r="B12" s="152" t="b">
        <v>0</v>
      </c>
      <c r="C12" s="66" t="s">
        <v>10</v>
      </c>
      <c r="D12" s="66"/>
      <c r="E12" s="67"/>
    </row>
    <row r="13" spans="2:5" x14ac:dyDescent="0.3">
      <c r="B13" s="152" t="b">
        <v>0</v>
      </c>
      <c r="C13" s="66" t="s">
        <v>11</v>
      </c>
      <c r="D13" s="66"/>
      <c r="E13" s="67"/>
    </row>
    <row r="14" spans="2:5" ht="15" customHeight="1" thickBot="1" x14ac:dyDescent="0.35">
      <c r="B14" s="153" t="b">
        <v>0</v>
      </c>
      <c r="C14" s="230" t="s">
        <v>12</v>
      </c>
      <c r="D14" s="230"/>
      <c r="E14" s="231"/>
    </row>
    <row r="15" spans="2:5" ht="15" thickBot="1" x14ac:dyDescent="0.35"/>
    <row r="16" spans="2:5" x14ac:dyDescent="0.3">
      <c r="B16" s="68" t="s">
        <v>13</v>
      </c>
      <c r="C16" s="69"/>
      <c r="D16" s="70"/>
      <c r="E16" s="71"/>
    </row>
    <row r="17" spans="2:5" x14ac:dyDescent="0.3">
      <c r="B17" s="72" t="s">
        <v>14</v>
      </c>
      <c r="C17" s="73"/>
      <c r="D17" s="154"/>
      <c r="E17" s="74" t="s">
        <v>15</v>
      </c>
    </row>
    <row r="18" spans="2:5" x14ac:dyDescent="0.3">
      <c r="B18" s="72" t="s">
        <v>16</v>
      </c>
      <c r="C18" s="73"/>
      <c r="D18" s="75" t="s">
        <v>17</v>
      </c>
      <c r="E18" s="74" t="s">
        <v>18</v>
      </c>
    </row>
    <row r="19" spans="2:5" x14ac:dyDescent="0.3">
      <c r="B19" s="72" t="s">
        <v>19</v>
      </c>
      <c r="C19" s="73"/>
      <c r="D19" s="75" t="s">
        <v>20</v>
      </c>
      <c r="E19" s="74" t="s">
        <v>21</v>
      </c>
    </row>
    <row r="20" spans="2:5" x14ac:dyDescent="0.3">
      <c r="B20" s="72" t="s">
        <v>22</v>
      </c>
      <c r="C20" s="73"/>
      <c r="D20" s="76"/>
      <c r="E20" s="74" t="s">
        <v>23</v>
      </c>
    </row>
    <row r="21" spans="2:5" ht="15" thickBot="1" x14ac:dyDescent="0.35">
      <c r="B21" s="77"/>
      <c r="C21" s="78"/>
      <c r="D21" s="78"/>
      <c r="E21" s="79"/>
    </row>
    <row r="22" spans="2:5" ht="15" thickBot="1" x14ac:dyDescent="0.35"/>
    <row r="23" spans="2:5" x14ac:dyDescent="0.3">
      <c r="B23" s="68" t="s">
        <v>24</v>
      </c>
      <c r="C23" s="69"/>
      <c r="D23" s="70"/>
      <c r="E23" s="71"/>
    </row>
    <row r="24" spans="2:5" x14ac:dyDescent="0.3">
      <c r="B24" s="72" t="s">
        <v>25</v>
      </c>
      <c r="C24" s="73"/>
      <c r="D24" s="75"/>
      <c r="E24" s="74" t="s">
        <v>26</v>
      </c>
    </row>
    <row r="25" spans="2:5" x14ac:dyDescent="0.3">
      <c r="B25" s="72" t="s">
        <v>27</v>
      </c>
      <c r="C25" s="73"/>
      <c r="D25" s="75"/>
      <c r="E25" s="74" t="s">
        <v>28</v>
      </c>
    </row>
    <row r="26" spans="2:5" x14ac:dyDescent="0.3">
      <c r="B26" s="72" t="s">
        <v>29</v>
      </c>
      <c r="C26" s="73"/>
      <c r="D26" s="75"/>
      <c r="E26" s="74" t="s">
        <v>28</v>
      </c>
    </row>
    <row r="27" spans="2:5" x14ac:dyDescent="0.3">
      <c r="B27" s="72" t="s">
        <v>30</v>
      </c>
      <c r="C27" s="73"/>
      <c r="D27" s="75"/>
      <c r="E27" s="74" t="s">
        <v>28</v>
      </c>
    </row>
    <row r="28" spans="2:5" ht="15" thickBot="1" x14ac:dyDescent="0.35">
      <c r="B28" s="77"/>
      <c r="C28" s="78"/>
      <c r="D28" s="78"/>
      <c r="E28" s="79"/>
    </row>
    <row r="29" spans="2:5" x14ac:dyDescent="0.3">
      <c r="B29" s="68" t="s">
        <v>31</v>
      </c>
      <c r="C29" s="69"/>
      <c r="D29" s="70"/>
      <c r="E29" s="71"/>
    </row>
    <row r="30" spans="2:5" x14ac:dyDescent="0.3">
      <c r="B30" s="72" t="s">
        <v>32</v>
      </c>
      <c r="C30" s="73"/>
      <c r="D30" s="75"/>
      <c r="E30" s="74" t="s">
        <v>33</v>
      </c>
    </row>
    <row r="31" spans="2:5" x14ac:dyDescent="0.3">
      <c r="B31" s="72" t="s">
        <v>34</v>
      </c>
      <c r="C31" s="73"/>
      <c r="D31" s="75"/>
      <c r="E31" s="74" t="s">
        <v>28</v>
      </c>
    </row>
    <row r="32" spans="2:5" x14ac:dyDescent="0.3">
      <c r="B32" s="72" t="s">
        <v>35</v>
      </c>
      <c r="C32" s="73"/>
      <c r="D32" s="75"/>
      <c r="E32" s="74" t="s">
        <v>28</v>
      </c>
    </row>
    <row r="33" spans="2:5" x14ac:dyDescent="0.3">
      <c r="B33" s="72" t="s">
        <v>36</v>
      </c>
      <c r="C33" s="73"/>
      <c r="D33" s="75"/>
      <c r="E33" s="74" t="s">
        <v>28</v>
      </c>
    </row>
    <row r="34" spans="2:5" ht="15" thickBot="1" x14ac:dyDescent="0.35">
      <c r="B34" s="77"/>
      <c r="C34" s="78"/>
      <c r="D34" s="78"/>
      <c r="E34" s="79"/>
    </row>
    <row r="35" spans="2:5" x14ac:dyDescent="0.3">
      <c r="B35" s="68" t="s">
        <v>37</v>
      </c>
      <c r="C35" s="69"/>
      <c r="D35" s="70"/>
      <c r="E35" s="71"/>
    </row>
    <row r="36" spans="2:5" x14ac:dyDescent="0.3">
      <c r="B36" s="72" t="s">
        <v>38</v>
      </c>
      <c r="C36" s="73"/>
      <c r="D36" s="75"/>
      <c r="E36" s="74" t="s">
        <v>39</v>
      </c>
    </row>
    <row r="37" spans="2:5" x14ac:dyDescent="0.3">
      <c r="B37" s="72" t="s">
        <v>40</v>
      </c>
      <c r="C37" s="73"/>
      <c r="D37" s="75"/>
      <c r="E37" s="74" t="s">
        <v>39</v>
      </c>
    </row>
    <row r="38" spans="2:5" x14ac:dyDescent="0.3">
      <c r="B38" s="72" t="s">
        <v>41</v>
      </c>
      <c r="C38" s="73"/>
      <c r="D38" s="75"/>
      <c r="E38" s="74" t="s">
        <v>39</v>
      </c>
    </row>
    <row r="39" spans="2:5" x14ac:dyDescent="0.3">
      <c r="B39" s="72" t="s">
        <v>42</v>
      </c>
      <c r="C39" s="73"/>
      <c r="D39" s="75"/>
      <c r="E39" s="74" t="s">
        <v>39</v>
      </c>
    </row>
    <row r="40" spans="2:5" ht="15" thickBot="1" x14ac:dyDescent="0.35">
      <c r="B40" s="77"/>
      <c r="C40" s="78"/>
      <c r="D40" s="78"/>
      <c r="E40" s="79"/>
    </row>
    <row r="41" spans="2:5" ht="15" thickBot="1" x14ac:dyDescent="0.35"/>
    <row r="42" spans="2:5" x14ac:dyDescent="0.3">
      <c r="B42" s="68" t="s">
        <v>43</v>
      </c>
      <c r="C42" s="69"/>
      <c r="D42" s="70"/>
      <c r="E42" s="71"/>
    </row>
    <row r="43" spans="2:5" x14ac:dyDescent="0.3">
      <c r="B43" s="72" t="s">
        <v>44</v>
      </c>
      <c r="C43" s="73"/>
      <c r="D43" s="155"/>
      <c r="E43" s="74" t="s">
        <v>46</v>
      </c>
    </row>
    <row r="44" spans="2:5" x14ac:dyDescent="0.3">
      <c r="B44" s="72" t="s">
        <v>47</v>
      </c>
      <c r="C44" s="73"/>
      <c r="D44" s="155"/>
      <c r="E44" s="74" t="s">
        <v>46</v>
      </c>
    </row>
    <row r="45" spans="2:5" x14ac:dyDescent="0.3">
      <c r="B45" s="72" t="s">
        <v>49</v>
      </c>
      <c r="C45" s="73"/>
      <c r="D45" s="155"/>
      <c r="E45" s="74" t="s">
        <v>46</v>
      </c>
    </row>
    <row r="46" spans="2:5" x14ac:dyDescent="0.3">
      <c r="B46" s="72" t="s">
        <v>51</v>
      </c>
      <c r="C46" s="73"/>
      <c r="D46" s="155"/>
      <c r="E46" s="74" t="s">
        <v>46</v>
      </c>
    </row>
    <row r="47" spans="2:5" x14ac:dyDescent="0.3">
      <c r="B47" s="72" t="s">
        <v>53</v>
      </c>
      <c r="C47" s="73"/>
      <c r="D47" s="155"/>
      <c r="E47" s="74" t="s">
        <v>46</v>
      </c>
    </row>
    <row r="48" spans="2:5" x14ac:dyDescent="0.3">
      <c r="B48" s="72" t="s">
        <v>55</v>
      </c>
      <c r="C48" s="73"/>
      <c r="D48" s="155"/>
      <c r="E48" s="74" t="s">
        <v>46</v>
      </c>
    </row>
    <row r="49" spans="2:5" x14ac:dyDescent="0.3">
      <c r="B49" s="72" t="s">
        <v>57</v>
      </c>
      <c r="C49" s="73"/>
      <c r="D49" s="155"/>
      <c r="E49" s="74" t="s">
        <v>46</v>
      </c>
    </row>
    <row r="50" spans="2:5" x14ac:dyDescent="0.3">
      <c r="B50" s="72" t="s">
        <v>58</v>
      </c>
      <c r="C50" s="73"/>
      <c r="D50" s="155"/>
      <c r="E50" s="74" t="s">
        <v>46</v>
      </c>
    </row>
    <row r="51" spans="2:5" ht="15" thickBot="1" x14ac:dyDescent="0.35">
      <c r="B51" s="77"/>
      <c r="C51" s="78"/>
      <c r="D51" s="78"/>
      <c r="E51" s="79"/>
    </row>
  </sheetData>
  <sheetProtection formatRows="0"/>
  <protectedRanges>
    <protectedRange sqref="D43:D50 D24:D27 D30:D33 D36:D39 D17:D20" name="Basic Project Info"/>
  </protectedRanges>
  <mergeCells count="9">
    <mergeCell ref="B2:E2"/>
    <mergeCell ref="B4:E4"/>
    <mergeCell ref="C7:E7"/>
    <mergeCell ref="C9:E9"/>
    <mergeCell ref="C14:E14"/>
    <mergeCell ref="C8:E8"/>
    <mergeCell ref="C6:E6"/>
    <mergeCell ref="B5:B6"/>
    <mergeCell ref="C5:E5"/>
  </mergeCells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EDE1A-D5E1-409C-B3AC-E8B59CB27DF7}">
  <sheetPr>
    <tabColor theme="7" tint="0.59999389629810485"/>
    <pageSetUpPr fitToPage="1"/>
  </sheetPr>
  <dimension ref="A2:U71"/>
  <sheetViews>
    <sheetView zoomScale="70" zoomScaleNormal="70" workbookViewId="0">
      <selection activeCell="K60" sqref="K60"/>
    </sheetView>
  </sheetViews>
  <sheetFormatPr defaultColWidth="9.109375" defaultRowHeight="14.4" x14ac:dyDescent="0.3"/>
  <cols>
    <col min="1" max="1" width="0.6640625" style="1" customWidth="1"/>
    <col min="2" max="2" width="59.5546875" style="1" customWidth="1"/>
    <col min="3" max="7" width="13.88671875" style="1" customWidth="1"/>
    <col min="8" max="8" width="2.88671875" style="1" customWidth="1"/>
    <col min="9" max="13" width="13.88671875" style="1" customWidth="1"/>
    <col min="14" max="14" width="2.88671875" style="1" customWidth="1"/>
    <col min="15" max="19" width="13.88671875" style="1" customWidth="1"/>
    <col min="20" max="16384" width="9.109375" style="1"/>
  </cols>
  <sheetData>
    <row r="2" spans="1:21" x14ac:dyDescent="0.3">
      <c r="B2" s="5" t="s">
        <v>60</v>
      </c>
      <c r="C2" s="6"/>
      <c r="D2" s="6"/>
      <c r="E2" s="6"/>
      <c r="F2" s="6"/>
      <c r="O2" s="247" t="s">
        <v>61</v>
      </c>
      <c r="P2" s="248"/>
      <c r="Q2" s="248"/>
      <c r="R2" s="249"/>
      <c r="S2" s="136"/>
    </row>
    <row r="3" spans="1:21" x14ac:dyDescent="0.3">
      <c r="B3" s="7" t="s">
        <v>62</v>
      </c>
      <c r="C3" s="8">
        <v>425</v>
      </c>
      <c r="D3" s="7" t="s">
        <v>63</v>
      </c>
      <c r="E3" s="7"/>
      <c r="F3" s="7"/>
      <c r="O3" s="250"/>
      <c r="P3" s="251"/>
      <c r="Q3" s="251"/>
      <c r="R3" s="252"/>
      <c r="S3" s="136"/>
    </row>
    <row r="4" spans="1:21" x14ac:dyDescent="0.3">
      <c r="B4" s="7" t="s">
        <v>64</v>
      </c>
      <c r="C4" s="8">
        <v>850</v>
      </c>
      <c r="D4" s="7" t="s">
        <v>63</v>
      </c>
      <c r="E4" s="7"/>
      <c r="F4" s="7"/>
      <c r="O4" s="250"/>
      <c r="P4" s="251"/>
      <c r="Q4" s="251"/>
      <c r="R4" s="252"/>
      <c r="S4" s="136"/>
    </row>
    <row r="5" spans="1:21" x14ac:dyDescent="0.3">
      <c r="B5" s="7" t="s">
        <v>65</v>
      </c>
      <c r="C5" s="8">
        <v>850</v>
      </c>
      <c r="D5" s="7" t="s">
        <v>66</v>
      </c>
      <c r="E5" s="7"/>
      <c r="F5" s="7"/>
      <c r="O5" s="250"/>
      <c r="P5" s="251"/>
      <c r="Q5" s="251"/>
      <c r="R5" s="252"/>
      <c r="S5" s="136"/>
    </row>
    <row r="6" spans="1:21" x14ac:dyDescent="0.3">
      <c r="B6" s="7" t="s">
        <v>67</v>
      </c>
      <c r="C6" s="8">
        <v>1275</v>
      </c>
      <c r="D6" s="7" t="s">
        <v>66</v>
      </c>
      <c r="E6" s="7"/>
      <c r="F6" s="7"/>
      <c r="O6" s="253"/>
      <c r="P6" s="254"/>
      <c r="Q6" s="254"/>
      <c r="R6" s="255"/>
      <c r="S6" s="136"/>
    </row>
    <row r="8" spans="1:21" ht="26.25" customHeight="1" thickBot="1" x14ac:dyDescent="0.35">
      <c r="A8" s="9"/>
      <c r="B8" s="256" t="s">
        <v>68</v>
      </c>
      <c r="C8" s="256"/>
      <c r="D8" s="256"/>
      <c r="E8" s="256"/>
      <c r="F8" s="256"/>
      <c r="G8" s="120"/>
      <c r="R8" s="10" t="s">
        <v>69</v>
      </c>
      <c r="S8" s="10"/>
    </row>
    <row r="9" spans="1:21" ht="63.9" customHeight="1" thickBot="1" x14ac:dyDescent="0.35">
      <c r="A9" s="9"/>
      <c r="B9" s="242" t="s">
        <v>70</v>
      </c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4"/>
    </row>
    <row r="10" spans="1:21" ht="15" thickBot="1" x14ac:dyDescent="0.35"/>
    <row r="11" spans="1:21" ht="15" customHeight="1" thickBot="1" x14ac:dyDescent="0.35">
      <c r="C11" s="239" t="s">
        <v>71</v>
      </c>
      <c r="D11" s="240"/>
      <c r="E11" s="240"/>
      <c r="F11" s="240"/>
      <c r="G11" s="241"/>
      <c r="I11" s="239" t="s">
        <v>72</v>
      </c>
      <c r="J11" s="240"/>
      <c r="K11" s="240"/>
      <c r="L11" s="240"/>
      <c r="M11" s="241"/>
      <c r="O11" s="239" t="s">
        <v>73</v>
      </c>
      <c r="P11" s="240"/>
      <c r="Q11" s="240"/>
      <c r="R11" s="240"/>
      <c r="S11" s="241"/>
    </row>
    <row r="12" spans="1:21" ht="15" thickBot="1" x14ac:dyDescent="0.35">
      <c r="A12" s="9"/>
      <c r="B12" s="128" t="s">
        <v>74</v>
      </c>
      <c r="C12" s="291">
        <f>'Start Here'!D30</f>
        <v>0</v>
      </c>
      <c r="D12" s="292">
        <f>'Start Here'!D31</f>
        <v>0</v>
      </c>
      <c r="E12" s="292">
        <f>'Start Here'!D32</f>
        <v>0</v>
      </c>
      <c r="F12" s="293">
        <f>'Start Here'!D33</f>
        <v>0</v>
      </c>
      <c r="G12" s="305" t="s">
        <v>75</v>
      </c>
      <c r="I12" s="291">
        <f>'Start Here'!D24</f>
        <v>0</v>
      </c>
      <c r="J12" s="291">
        <f>'Start Here'!D25</f>
        <v>0</v>
      </c>
      <c r="K12" s="291">
        <f>'Start Here'!D26</f>
        <v>0</v>
      </c>
      <c r="L12" s="291">
        <f>'Start Here'!D27</f>
        <v>0</v>
      </c>
      <c r="M12" s="305" t="s">
        <v>76</v>
      </c>
      <c r="O12" s="291">
        <f>'Start Here'!D36</f>
        <v>0</v>
      </c>
      <c r="P12" s="292">
        <f>'Start Here'!D37</f>
        <v>0</v>
      </c>
      <c r="Q12" s="292">
        <f>'Start Here'!D38</f>
        <v>0</v>
      </c>
      <c r="R12" s="292">
        <f>'Start Here'!D39</f>
        <v>0</v>
      </c>
      <c r="S12" s="305" t="s">
        <v>76</v>
      </c>
    </row>
    <row r="13" spans="1:21" x14ac:dyDescent="0.3">
      <c r="A13" s="9"/>
      <c r="B13" s="245" t="s">
        <v>77</v>
      </c>
      <c r="C13" s="294"/>
      <c r="D13" s="295"/>
      <c r="E13" s="295"/>
      <c r="F13" s="296"/>
      <c r="G13" s="306"/>
      <c r="I13" s="294"/>
      <c r="J13" s="294"/>
      <c r="K13" s="294"/>
      <c r="L13" s="294"/>
      <c r="M13" s="306"/>
      <c r="O13" s="294"/>
      <c r="P13" s="295"/>
      <c r="Q13" s="295"/>
      <c r="R13" s="295"/>
      <c r="S13" s="306"/>
    </row>
    <row r="14" spans="1:21" ht="15" thickBot="1" x14ac:dyDescent="0.35">
      <c r="A14" s="9"/>
      <c r="B14" s="246"/>
      <c r="C14" s="297"/>
      <c r="D14" s="298"/>
      <c r="E14" s="298"/>
      <c r="F14" s="299"/>
      <c r="G14" s="307"/>
      <c r="I14" s="297"/>
      <c r="J14" s="297"/>
      <c r="K14" s="297"/>
      <c r="L14" s="297"/>
      <c r="M14" s="307"/>
      <c r="O14" s="297"/>
      <c r="P14" s="298"/>
      <c r="Q14" s="298"/>
      <c r="R14" s="298"/>
      <c r="S14" s="307"/>
      <c r="U14" s="11"/>
    </row>
    <row r="15" spans="1:21" x14ac:dyDescent="0.3">
      <c r="A15" s="9"/>
      <c r="B15" s="12" t="s">
        <v>78</v>
      </c>
      <c r="C15" s="30"/>
      <c r="D15" s="31"/>
      <c r="E15" s="31"/>
      <c r="F15" s="125"/>
      <c r="G15" s="113">
        <f>SUM(C15:F15)</f>
        <v>0</v>
      </c>
      <c r="I15" s="30"/>
      <c r="J15" s="31"/>
      <c r="K15" s="31"/>
      <c r="L15" s="135"/>
      <c r="M15" s="300">
        <f>SUM(I15:L15)</f>
        <v>0</v>
      </c>
      <c r="O15" s="30"/>
      <c r="P15" s="31"/>
      <c r="Q15" s="31"/>
      <c r="R15" s="135"/>
      <c r="S15" s="300">
        <f>SUM(O15:R15)</f>
        <v>0</v>
      </c>
    </row>
    <row r="16" spans="1:21" ht="15" thickBot="1" x14ac:dyDescent="0.35">
      <c r="A16" s="9"/>
      <c r="B16" s="12" t="s">
        <v>79</v>
      </c>
      <c r="C16" s="33"/>
      <c r="D16" s="34"/>
      <c r="E16" s="34"/>
      <c r="F16" s="131"/>
      <c r="G16" s="301">
        <f t="shared" ref="G16:G17" si="0">SUM(C16:F16)</f>
        <v>0</v>
      </c>
      <c r="I16" s="33"/>
      <c r="J16" s="34"/>
      <c r="K16" s="34"/>
      <c r="L16" s="31"/>
      <c r="M16" s="301">
        <f t="shared" ref="M16:M17" si="1">SUM(I16:L16)</f>
        <v>0</v>
      </c>
      <c r="O16" s="33"/>
      <c r="P16" s="34"/>
      <c r="Q16" s="34"/>
      <c r="R16" s="31"/>
      <c r="S16" s="301">
        <f t="shared" ref="S16:S17" si="2">SUM(O16:R16)</f>
        <v>0</v>
      </c>
    </row>
    <row r="17" spans="1:19" ht="15" thickBot="1" x14ac:dyDescent="0.35">
      <c r="A17" s="9"/>
      <c r="B17" s="19" t="s">
        <v>80</v>
      </c>
      <c r="C17" s="3">
        <f>SUM(C15:C16)</f>
        <v>0</v>
      </c>
      <c r="D17" s="4">
        <f t="shared" ref="D17:F17" si="3">SUM(D15:D16)</f>
        <v>0</v>
      </c>
      <c r="E17" s="4">
        <f t="shared" si="3"/>
        <v>0</v>
      </c>
      <c r="F17" s="126">
        <f t="shared" si="3"/>
        <v>0</v>
      </c>
      <c r="G17" s="132">
        <f t="shared" si="0"/>
        <v>0</v>
      </c>
      <c r="I17" s="3">
        <f t="shared" ref="I17:L17" si="4">SUM(I15:I16)</f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134">
        <f t="shared" si="1"/>
        <v>0</v>
      </c>
      <c r="O17" s="3">
        <f t="shared" ref="O17:R17" si="5">SUM(O15:O16)</f>
        <v>0</v>
      </c>
      <c r="P17" s="4">
        <f t="shared" si="5"/>
        <v>0</v>
      </c>
      <c r="Q17" s="4">
        <f t="shared" si="5"/>
        <v>0</v>
      </c>
      <c r="R17" s="4">
        <f t="shared" si="5"/>
        <v>0</v>
      </c>
      <c r="S17" s="134">
        <f t="shared" si="2"/>
        <v>0</v>
      </c>
    </row>
    <row r="18" spans="1:19" ht="15" thickBot="1" x14ac:dyDescent="0.35">
      <c r="A18" s="9"/>
      <c r="B18" s="20"/>
      <c r="C18" s="21"/>
      <c r="D18" s="21"/>
      <c r="E18" s="21"/>
      <c r="F18" s="21"/>
      <c r="G18" s="127"/>
      <c r="I18" s="21"/>
      <c r="J18" s="21"/>
      <c r="K18" s="21"/>
      <c r="L18" s="21"/>
      <c r="M18" s="127"/>
      <c r="O18" s="21"/>
      <c r="P18" s="21"/>
      <c r="Q18" s="21"/>
      <c r="R18" s="21"/>
      <c r="S18" s="127"/>
    </row>
    <row r="19" spans="1:19" ht="15" thickBot="1" x14ac:dyDescent="0.35">
      <c r="A19" s="9"/>
      <c r="B19" s="22" t="s">
        <v>81</v>
      </c>
      <c r="C19" s="23"/>
      <c r="D19" s="24"/>
      <c r="E19" s="24"/>
      <c r="F19" s="101"/>
      <c r="G19" s="25"/>
      <c r="I19" s="23"/>
      <c r="J19" s="24"/>
      <c r="K19" s="24"/>
      <c r="L19" s="101"/>
      <c r="M19" s="25"/>
      <c r="O19" s="23"/>
      <c r="P19" s="24"/>
      <c r="Q19" s="24"/>
      <c r="R19" s="101"/>
      <c r="S19" s="25"/>
    </row>
    <row r="20" spans="1:19" ht="15" customHeight="1" x14ac:dyDescent="0.3">
      <c r="A20" s="9"/>
      <c r="B20" s="302" t="str">
        <f>"Output 1: " &amp; 'Start Here'!D43</f>
        <v xml:space="preserve">Output 1: </v>
      </c>
      <c r="C20" s="26"/>
      <c r="D20" s="27"/>
      <c r="E20" s="27"/>
      <c r="F20" s="102"/>
      <c r="G20" s="133"/>
      <c r="I20" s="26"/>
      <c r="J20" s="27"/>
      <c r="K20" s="27"/>
      <c r="L20" s="102"/>
      <c r="M20" s="133"/>
      <c r="O20" s="26"/>
      <c r="P20" s="27"/>
      <c r="Q20" s="27"/>
      <c r="R20" s="102"/>
      <c r="S20" s="133"/>
    </row>
    <row r="21" spans="1:19" ht="15" customHeight="1" x14ac:dyDescent="0.3">
      <c r="A21" s="9"/>
      <c r="B21" s="12" t="s">
        <v>78</v>
      </c>
      <c r="C21" s="30"/>
      <c r="D21" s="31"/>
      <c r="E21" s="31"/>
      <c r="F21" s="31"/>
      <c r="G21" s="303">
        <f t="shared" ref="G21:G25" si="6">SUM(C21:F21)</f>
        <v>0</v>
      </c>
      <c r="I21" s="30"/>
      <c r="J21" s="31"/>
      <c r="K21" s="31"/>
      <c r="L21" s="31"/>
      <c r="M21" s="303">
        <f t="shared" ref="M21:M25" si="7">SUM(I21:L21)</f>
        <v>0</v>
      </c>
      <c r="O21" s="30"/>
      <c r="P21" s="31"/>
      <c r="Q21" s="31"/>
      <c r="R21" s="31"/>
      <c r="S21" s="303">
        <f t="shared" ref="S21:S25" si="8">SUM(O21:R21)</f>
        <v>0</v>
      </c>
    </row>
    <row r="22" spans="1:19" ht="15" customHeight="1" x14ac:dyDescent="0.3">
      <c r="A22" s="9"/>
      <c r="B22" s="12" t="s">
        <v>79</v>
      </c>
      <c r="C22" s="30"/>
      <c r="D22" s="31"/>
      <c r="E22" s="31"/>
      <c r="F22" s="31"/>
      <c r="G22" s="303">
        <f t="shared" si="6"/>
        <v>0</v>
      </c>
      <c r="I22" s="30"/>
      <c r="J22" s="31"/>
      <c r="K22" s="31"/>
      <c r="L22" s="31"/>
      <c r="M22" s="303">
        <f t="shared" si="7"/>
        <v>0</v>
      </c>
      <c r="O22" s="30"/>
      <c r="P22" s="31"/>
      <c r="Q22" s="31"/>
      <c r="R22" s="31"/>
      <c r="S22" s="303">
        <f t="shared" si="8"/>
        <v>0</v>
      </c>
    </row>
    <row r="23" spans="1:19" x14ac:dyDescent="0.3">
      <c r="A23" s="9"/>
      <c r="B23" s="12" t="s">
        <v>82</v>
      </c>
      <c r="C23" s="30"/>
      <c r="D23" s="31"/>
      <c r="E23" s="31"/>
      <c r="F23" s="31"/>
      <c r="G23" s="303">
        <f t="shared" si="6"/>
        <v>0</v>
      </c>
      <c r="I23" s="30"/>
      <c r="J23" s="31"/>
      <c r="K23" s="31"/>
      <c r="L23" s="31"/>
      <c r="M23" s="303">
        <f t="shared" si="7"/>
        <v>0</v>
      </c>
      <c r="O23" s="30"/>
      <c r="P23" s="31"/>
      <c r="Q23" s="31"/>
      <c r="R23" s="31"/>
      <c r="S23" s="303">
        <f t="shared" si="8"/>
        <v>0</v>
      </c>
    </row>
    <row r="24" spans="1:19" ht="15" thickBot="1" x14ac:dyDescent="0.35">
      <c r="A24" s="9"/>
      <c r="B24" s="12" t="s">
        <v>83</v>
      </c>
      <c r="C24" s="30"/>
      <c r="D24" s="31"/>
      <c r="E24" s="31"/>
      <c r="F24" s="31"/>
      <c r="G24" s="304">
        <f t="shared" si="6"/>
        <v>0</v>
      </c>
      <c r="I24" s="30"/>
      <c r="J24" s="31"/>
      <c r="K24" s="31"/>
      <c r="L24" s="31"/>
      <c r="M24" s="304">
        <f t="shared" si="7"/>
        <v>0</v>
      </c>
      <c r="O24" s="30"/>
      <c r="P24" s="31"/>
      <c r="Q24" s="31"/>
      <c r="R24" s="31"/>
      <c r="S24" s="304">
        <f t="shared" si="8"/>
        <v>0</v>
      </c>
    </row>
    <row r="25" spans="1:19" ht="15" thickBot="1" x14ac:dyDescent="0.35">
      <c r="A25" s="9"/>
      <c r="B25" s="19" t="s">
        <v>84</v>
      </c>
      <c r="C25" s="3">
        <f>SUM(C21:C24)</f>
        <v>0</v>
      </c>
      <c r="D25" s="4">
        <f>SUM(D21:D24)</f>
        <v>0</v>
      </c>
      <c r="E25" s="4">
        <f>SUM(E21:E24)</f>
        <v>0</v>
      </c>
      <c r="F25" s="103">
        <f>SUM(F21:F24)</f>
        <v>0</v>
      </c>
      <c r="G25" s="134">
        <f t="shared" si="6"/>
        <v>0</v>
      </c>
      <c r="I25" s="3">
        <f>SUM(I21:I24)</f>
        <v>0</v>
      </c>
      <c r="J25" s="4">
        <f>SUM(J21:J24)</f>
        <v>0</v>
      </c>
      <c r="K25" s="4">
        <f>SUM(K21:K24)</f>
        <v>0</v>
      </c>
      <c r="L25" s="103">
        <f>SUM(L21:L24)</f>
        <v>0</v>
      </c>
      <c r="M25" s="134">
        <f t="shared" si="7"/>
        <v>0</v>
      </c>
      <c r="O25" s="3">
        <f>SUM(O21:O24)</f>
        <v>0</v>
      </c>
      <c r="P25" s="4">
        <f>SUM(P21:P24)</f>
        <v>0</v>
      </c>
      <c r="Q25" s="4">
        <f>SUM(Q21:Q24)</f>
        <v>0</v>
      </c>
      <c r="R25" s="103">
        <f>SUM(R21:R24)</f>
        <v>0</v>
      </c>
      <c r="S25" s="134">
        <f t="shared" si="8"/>
        <v>0</v>
      </c>
    </row>
    <row r="26" spans="1:19" ht="15" customHeight="1" x14ac:dyDescent="0.3">
      <c r="A26" s="9"/>
      <c r="B26" s="302" t="str">
        <f>"Output 2: " &amp; 'Start Here'!D44</f>
        <v xml:space="preserve">Output 2: </v>
      </c>
      <c r="C26" s="26"/>
      <c r="D26" s="27"/>
      <c r="E26" s="27"/>
      <c r="F26" s="102"/>
      <c r="G26" s="133"/>
      <c r="I26" s="26"/>
      <c r="J26" s="27"/>
      <c r="K26" s="27"/>
      <c r="L26" s="102"/>
      <c r="M26" s="133"/>
      <c r="O26" s="26"/>
      <c r="P26" s="27"/>
      <c r="Q26" s="27"/>
      <c r="R26" s="102"/>
      <c r="S26" s="133"/>
    </row>
    <row r="27" spans="1:19" ht="15" customHeight="1" x14ac:dyDescent="0.3">
      <c r="A27" s="9"/>
      <c r="B27" s="12" t="s">
        <v>78</v>
      </c>
      <c r="C27" s="30"/>
      <c r="D27" s="31"/>
      <c r="E27" s="31"/>
      <c r="F27" s="31"/>
      <c r="G27" s="303">
        <f t="shared" ref="G27:G31" si="9">SUM(C27:F27)</f>
        <v>0</v>
      </c>
      <c r="I27" s="30"/>
      <c r="J27" s="31"/>
      <c r="K27" s="31"/>
      <c r="L27" s="31"/>
      <c r="M27" s="303">
        <f t="shared" ref="M27:M31" si="10">SUM(I27:L27)</f>
        <v>0</v>
      </c>
      <c r="O27" s="30"/>
      <c r="P27" s="31"/>
      <c r="Q27" s="31"/>
      <c r="R27" s="31"/>
      <c r="S27" s="303">
        <f t="shared" ref="S27:S31" si="11">SUM(O27:R27)</f>
        <v>0</v>
      </c>
    </row>
    <row r="28" spans="1:19" ht="15" customHeight="1" x14ac:dyDescent="0.3">
      <c r="A28" s="9"/>
      <c r="B28" s="12" t="s">
        <v>79</v>
      </c>
      <c r="C28" s="30"/>
      <c r="D28" s="31"/>
      <c r="E28" s="31"/>
      <c r="F28" s="31"/>
      <c r="G28" s="303">
        <f t="shared" si="9"/>
        <v>0</v>
      </c>
      <c r="I28" s="30"/>
      <c r="J28" s="31"/>
      <c r="K28" s="31"/>
      <c r="L28" s="31"/>
      <c r="M28" s="303">
        <f t="shared" si="10"/>
        <v>0</v>
      </c>
      <c r="O28" s="30"/>
      <c r="P28" s="31"/>
      <c r="Q28" s="31"/>
      <c r="R28" s="31"/>
      <c r="S28" s="303">
        <f t="shared" si="11"/>
        <v>0</v>
      </c>
    </row>
    <row r="29" spans="1:19" x14ac:dyDescent="0.3">
      <c r="A29" s="9"/>
      <c r="B29" s="12" t="s">
        <v>82</v>
      </c>
      <c r="C29" s="30"/>
      <c r="D29" s="31"/>
      <c r="E29" s="31"/>
      <c r="F29" s="31"/>
      <c r="G29" s="303">
        <f t="shared" si="9"/>
        <v>0</v>
      </c>
      <c r="I29" s="30"/>
      <c r="J29" s="31"/>
      <c r="K29" s="31"/>
      <c r="L29" s="31"/>
      <c r="M29" s="303">
        <f t="shared" si="10"/>
        <v>0</v>
      </c>
      <c r="O29" s="30"/>
      <c r="P29" s="31"/>
      <c r="Q29" s="31"/>
      <c r="R29" s="31"/>
      <c r="S29" s="303">
        <f t="shared" si="11"/>
        <v>0</v>
      </c>
    </row>
    <row r="30" spans="1:19" ht="15" thickBot="1" x14ac:dyDescent="0.35">
      <c r="A30" s="9"/>
      <c r="B30" s="12" t="s">
        <v>83</v>
      </c>
      <c r="C30" s="30"/>
      <c r="D30" s="31"/>
      <c r="E30" s="31"/>
      <c r="F30" s="31"/>
      <c r="G30" s="304">
        <f t="shared" si="9"/>
        <v>0</v>
      </c>
      <c r="I30" s="30"/>
      <c r="J30" s="31"/>
      <c r="K30" s="31"/>
      <c r="L30" s="31"/>
      <c r="M30" s="304">
        <f t="shared" si="10"/>
        <v>0</v>
      </c>
      <c r="O30" s="30"/>
      <c r="P30" s="31"/>
      <c r="Q30" s="31"/>
      <c r="R30" s="31"/>
      <c r="S30" s="304">
        <f t="shared" si="11"/>
        <v>0</v>
      </c>
    </row>
    <row r="31" spans="1:19" ht="15" thickBot="1" x14ac:dyDescent="0.35">
      <c r="A31" s="9"/>
      <c r="B31" s="19" t="s">
        <v>85</v>
      </c>
      <c r="C31" s="3">
        <f>SUM(C27:C30)</f>
        <v>0</v>
      </c>
      <c r="D31" s="4">
        <f>SUM(D27:D30)</f>
        <v>0</v>
      </c>
      <c r="E31" s="4">
        <f>SUM(E27:E30)</f>
        <v>0</v>
      </c>
      <c r="F31" s="103">
        <f>SUM(F27:F30)</f>
        <v>0</v>
      </c>
      <c r="G31" s="134">
        <f t="shared" si="9"/>
        <v>0</v>
      </c>
      <c r="I31" s="3">
        <f>SUM(I27:I30)</f>
        <v>0</v>
      </c>
      <c r="J31" s="4">
        <f>SUM(J27:J30)</f>
        <v>0</v>
      </c>
      <c r="K31" s="4">
        <f>SUM(K27:K30)</f>
        <v>0</v>
      </c>
      <c r="L31" s="103">
        <f>SUM(L27:L30)</f>
        <v>0</v>
      </c>
      <c r="M31" s="134">
        <f t="shared" si="10"/>
        <v>0</v>
      </c>
      <c r="O31" s="3">
        <f>SUM(O27:O30)</f>
        <v>0</v>
      </c>
      <c r="P31" s="4">
        <f>SUM(P27:P30)</f>
        <v>0</v>
      </c>
      <c r="Q31" s="4">
        <f>SUM(Q27:Q30)</f>
        <v>0</v>
      </c>
      <c r="R31" s="103">
        <f>SUM(R27:R30)</f>
        <v>0</v>
      </c>
      <c r="S31" s="134">
        <f t="shared" si="11"/>
        <v>0</v>
      </c>
    </row>
    <row r="32" spans="1:19" ht="15" customHeight="1" x14ac:dyDescent="0.3">
      <c r="A32" s="9"/>
      <c r="B32" s="302" t="str">
        <f>"Output 3: " &amp; 'Start Here'!D45</f>
        <v xml:space="preserve">Output 3: </v>
      </c>
      <c r="C32" s="26"/>
      <c r="D32" s="27"/>
      <c r="E32" s="27"/>
      <c r="F32" s="102"/>
      <c r="G32" s="133"/>
      <c r="I32" s="26"/>
      <c r="J32" s="27"/>
      <c r="K32" s="27"/>
      <c r="L32" s="102"/>
      <c r="M32" s="133"/>
      <c r="O32" s="26"/>
      <c r="P32" s="27"/>
      <c r="Q32" s="27"/>
      <c r="R32" s="102"/>
      <c r="S32" s="133"/>
    </row>
    <row r="33" spans="1:19" ht="15" customHeight="1" x14ac:dyDescent="0.3">
      <c r="A33" s="9"/>
      <c r="B33" s="12" t="s">
        <v>78</v>
      </c>
      <c r="C33" s="30"/>
      <c r="D33" s="31"/>
      <c r="E33" s="31"/>
      <c r="F33" s="31"/>
      <c r="G33" s="303">
        <f t="shared" ref="G33:G37" si="12">SUM(C33:F33)</f>
        <v>0</v>
      </c>
      <c r="I33" s="30"/>
      <c r="J33" s="31"/>
      <c r="K33" s="31"/>
      <c r="L33" s="31"/>
      <c r="M33" s="303">
        <f t="shared" ref="M33:M37" si="13">SUM(I33:L33)</f>
        <v>0</v>
      </c>
      <c r="O33" s="30"/>
      <c r="P33" s="31"/>
      <c r="Q33" s="31"/>
      <c r="R33" s="31"/>
      <c r="S33" s="303">
        <f t="shared" ref="S33:S37" si="14">SUM(O33:R33)</f>
        <v>0</v>
      </c>
    </row>
    <row r="34" spans="1:19" ht="15" customHeight="1" x14ac:dyDescent="0.3">
      <c r="A34" s="9"/>
      <c r="B34" s="12" t="s">
        <v>79</v>
      </c>
      <c r="C34" s="30"/>
      <c r="D34" s="31"/>
      <c r="E34" s="31"/>
      <c r="F34" s="31"/>
      <c r="G34" s="303">
        <f t="shared" si="12"/>
        <v>0</v>
      </c>
      <c r="I34" s="30"/>
      <c r="J34" s="31"/>
      <c r="K34" s="31"/>
      <c r="L34" s="31"/>
      <c r="M34" s="303">
        <f t="shared" si="13"/>
        <v>0</v>
      </c>
      <c r="O34" s="30"/>
      <c r="P34" s="31"/>
      <c r="Q34" s="31"/>
      <c r="R34" s="31"/>
      <c r="S34" s="303">
        <f t="shared" si="14"/>
        <v>0</v>
      </c>
    </row>
    <row r="35" spans="1:19" x14ac:dyDescent="0.3">
      <c r="A35" s="9"/>
      <c r="B35" s="12" t="s">
        <v>82</v>
      </c>
      <c r="C35" s="30"/>
      <c r="D35" s="31"/>
      <c r="E35" s="31"/>
      <c r="F35" s="31"/>
      <c r="G35" s="303">
        <f t="shared" si="12"/>
        <v>0</v>
      </c>
      <c r="I35" s="30"/>
      <c r="J35" s="31"/>
      <c r="K35" s="31"/>
      <c r="L35" s="31"/>
      <c r="M35" s="303">
        <f t="shared" si="13"/>
        <v>0</v>
      </c>
      <c r="O35" s="30"/>
      <c r="P35" s="31"/>
      <c r="Q35" s="31"/>
      <c r="R35" s="31"/>
      <c r="S35" s="303">
        <f t="shared" si="14"/>
        <v>0</v>
      </c>
    </row>
    <row r="36" spans="1:19" ht="15" thickBot="1" x14ac:dyDescent="0.35">
      <c r="A36" s="9"/>
      <c r="B36" s="12" t="s">
        <v>83</v>
      </c>
      <c r="C36" s="30"/>
      <c r="D36" s="31"/>
      <c r="E36" s="31"/>
      <c r="F36" s="31"/>
      <c r="G36" s="304">
        <f t="shared" si="12"/>
        <v>0</v>
      </c>
      <c r="I36" s="30"/>
      <c r="J36" s="31"/>
      <c r="K36" s="31"/>
      <c r="L36" s="31"/>
      <c r="M36" s="304">
        <f t="shared" si="13"/>
        <v>0</v>
      </c>
      <c r="O36" s="30"/>
      <c r="P36" s="31"/>
      <c r="Q36" s="31"/>
      <c r="R36" s="31"/>
      <c r="S36" s="304">
        <f t="shared" si="14"/>
        <v>0</v>
      </c>
    </row>
    <row r="37" spans="1:19" ht="15" thickBot="1" x14ac:dyDescent="0.35">
      <c r="A37" s="9"/>
      <c r="B37" s="19" t="s">
        <v>86</v>
      </c>
      <c r="C37" s="3">
        <f>SUM(C33:C36)</f>
        <v>0</v>
      </c>
      <c r="D37" s="4">
        <f>SUM(D33:D36)</f>
        <v>0</v>
      </c>
      <c r="E37" s="4">
        <f>SUM(E33:E36)</f>
        <v>0</v>
      </c>
      <c r="F37" s="103">
        <f>SUM(F33:F36)</f>
        <v>0</v>
      </c>
      <c r="G37" s="134">
        <f t="shared" si="12"/>
        <v>0</v>
      </c>
      <c r="I37" s="3">
        <f>SUM(I33:I36)</f>
        <v>0</v>
      </c>
      <c r="J37" s="4">
        <f>SUM(J33:J36)</f>
        <v>0</v>
      </c>
      <c r="K37" s="4">
        <f>SUM(K33:K36)</f>
        <v>0</v>
      </c>
      <c r="L37" s="103">
        <f>SUM(L33:L36)</f>
        <v>0</v>
      </c>
      <c r="M37" s="134">
        <f t="shared" si="13"/>
        <v>0</v>
      </c>
      <c r="O37" s="3">
        <f>SUM(O33:O36)</f>
        <v>0</v>
      </c>
      <c r="P37" s="4">
        <f>SUM(P33:P36)</f>
        <v>0</v>
      </c>
      <c r="Q37" s="4">
        <f>SUM(Q33:Q36)</f>
        <v>0</v>
      </c>
      <c r="R37" s="103">
        <f>SUM(R33:R36)</f>
        <v>0</v>
      </c>
      <c r="S37" s="134">
        <f t="shared" si="14"/>
        <v>0</v>
      </c>
    </row>
    <row r="38" spans="1:19" ht="15" customHeight="1" x14ac:dyDescent="0.3">
      <c r="A38" s="9"/>
      <c r="B38" s="302" t="str">
        <f>"Output 4: " &amp; 'Start Here'!D46</f>
        <v xml:space="preserve">Output 4: </v>
      </c>
      <c r="C38" s="26"/>
      <c r="D38" s="27"/>
      <c r="E38" s="27"/>
      <c r="F38" s="102"/>
      <c r="G38" s="133"/>
      <c r="I38" s="26"/>
      <c r="J38" s="27"/>
      <c r="K38" s="27"/>
      <c r="L38" s="102"/>
      <c r="M38" s="133"/>
      <c r="O38" s="26"/>
      <c r="P38" s="27"/>
      <c r="Q38" s="27"/>
      <c r="R38" s="102"/>
      <c r="S38" s="133"/>
    </row>
    <row r="39" spans="1:19" ht="15" customHeight="1" x14ac:dyDescent="0.3">
      <c r="A39" s="9"/>
      <c r="B39" s="12" t="s">
        <v>78</v>
      </c>
      <c r="C39" s="30"/>
      <c r="D39" s="31"/>
      <c r="E39" s="31"/>
      <c r="F39" s="31"/>
      <c r="G39" s="303">
        <f t="shared" ref="G39:G43" si="15">SUM(C39:F39)</f>
        <v>0</v>
      </c>
      <c r="I39" s="30"/>
      <c r="J39" s="31"/>
      <c r="K39" s="31"/>
      <c r="L39" s="31"/>
      <c r="M39" s="303">
        <f t="shared" ref="M39:M43" si="16">SUM(I39:L39)</f>
        <v>0</v>
      </c>
      <c r="O39" s="30"/>
      <c r="P39" s="31"/>
      <c r="Q39" s="31"/>
      <c r="R39" s="31"/>
      <c r="S39" s="303">
        <f t="shared" ref="S39:S43" si="17">SUM(O39:R39)</f>
        <v>0</v>
      </c>
    </row>
    <row r="40" spans="1:19" ht="15" customHeight="1" x14ac:dyDescent="0.3">
      <c r="A40" s="9"/>
      <c r="B40" s="12" t="s">
        <v>79</v>
      </c>
      <c r="C40" s="30"/>
      <c r="D40" s="31"/>
      <c r="E40" s="31"/>
      <c r="F40" s="31"/>
      <c r="G40" s="303">
        <f t="shared" si="15"/>
        <v>0</v>
      </c>
      <c r="I40" s="30"/>
      <c r="J40" s="31"/>
      <c r="K40" s="31"/>
      <c r="L40" s="31"/>
      <c r="M40" s="303">
        <f t="shared" si="16"/>
        <v>0</v>
      </c>
      <c r="O40" s="30"/>
      <c r="P40" s="31"/>
      <c r="Q40" s="31"/>
      <c r="R40" s="31"/>
      <c r="S40" s="303">
        <f t="shared" si="17"/>
        <v>0</v>
      </c>
    </row>
    <row r="41" spans="1:19" x14ac:dyDescent="0.3">
      <c r="A41" s="9"/>
      <c r="B41" s="12" t="s">
        <v>82</v>
      </c>
      <c r="C41" s="30"/>
      <c r="D41" s="31"/>
      <c r="E41" s="31"/>
      <c r="F41" s="31"/>
      <c r="G41" s="303">
        <f t="shared" si="15"/>
        <v>0</v>
      </c>
      <c r="I41" s="30"/>
      <c r="J41" s="31"/>
      <c r="K41" s="31"/>
      <c r="L41" s="31"/>
      <c r="M41" s="303">
        <f t="shared" si="16"/>
        <v>0</v>
      </c>
      <c r="O41" s="30"/>
      <c r="P41" s="31"/>
      <c r="Q41" s="31"/>
      <c r="R41" s="31"/>
      <c r="S41" s="303">
        <f t="shared" si="17"/>
        <v>0</v>
      </c>
    </row>
    <row r="42" spans="1:19" ht="15" thickBot="1" x14ac:dyDescent="0.35">
      <c r="A42" s="9"/>
      <c r="B42" s="12" t="s">
        <v>83</v>
      </c>
      <c r="C42" s="30"/>
      <c r="D42" s="31"/>
      <c r="E42" s="31"/>
      <c r="F42" s="31"/>
      <c r="G42" s="304">
        <f t="shared" si="15"/>
        <v>0</v>
      </c>
      <c r="I42" s="30"/>
      <c r="J42" s="31"/>
      <c r="K42" s="31"/>
      <c r="L42" s="31"/>
      <c r="M42" s="304">
        <f t="shared" si="16"/>
        <v>0</v>
      </c>
      <c r="O42" s="30"/>
      <c r="P42" s="31"/>
      <c r="Q42" s="31"/>
      <c r="R42" s="31"/>
      <c r="S42" s="304">
        <f t="shared" si="17"/>
        <v>0</v>
      </c>
    </row>
    <row r="43" spans="1:19" ht="15" thickBot="1" x14ac:dyDescent="0.35">
      <c r="A43" s="9"/>
      <c r="B43" s="19" t="s">
        <v>87</v>
      </c>
      <c r="C43" s="3">
        <f>SUM(C39:C42)</f>
        <v>0</v>
      </c>
      <c r="D43" s="4">
        <f>SUM(D39:D42)</f>
        <v>0</v>
      </c>
      <c r="E43" s="4">
        <f>SUM(E39:E42)</f>
        <v>0</v>
      </c>
      <c r="F43" s="103">
        <f>SUM(F39:F42)</f>
        <v>0</v>
      </c>
      <c r="G43" s="134">
        <f t="shared" si="15"/>
        <v>0</v>
      </c>
      <c r="I43" s="3">
        <f>SUM(I39:I42)</f>
        <v>0</v>
      </c>
      <c r="J43" s="4">
        <f>SUM(J39:J42)</f>
        <v>0</v>
      </c>
      <c r="K43" s="4">
        <f>SUM(K39:K42)</f>
        <v>0</v>
      </c>
      <c r="L43" s="103">
        <f>SUM(L39:L42)</f>
        <v>0</v>
      </c>
      <c r="M43" s="134">
        <f t="shared" si="16"/>
        <v>0</v>
      </c>
      <c r="O43" s="3">
        <f>SUM(O39:O42)</f>
        <v>0</v>
      </c>
      <c r="P43" s="4">
        <f>SUM(P39:P42)</f>
        <v>0</v>
      </c>
      <c r="Q43" s="4">
        <f>SUM(Q39:Q42)</f>
        <v>0</v>
      </c>
      <c r="R43" s="103">
        <f>SUM(R39:R42)</f>
        <v>0</v>
      </c>
      <c r="S43" s="134">
        <f t="shared" si="17"/>
        <v>0</v>
      </c>
    </row>
    <row r="44" spans="1:19" ht="15" customHeight="1" x14ac:dyDescent="0.3">
      <c r="A44" s="9"/>
      <c r="B44" s="302" t="str">
        <f>"Output 5: " &amp; 'Start Here'!D47</f>
        <v xml:space="preserve">Output 5: </v>
      </c>
      <c r="C44" s="26"/>
      <c r="D44" s="27"/>
      <c r="E44" s="27"/>
      <c r="F44" s="102"/>
      <c r="G44" s="133"/>
      <c r="I44" s="26"/>
      <c r="J44" s="27"/>
      <c r="K44" s="27"/>
      <c r="L44" s="102"/>
      <c r="M44" s="133"/>
      <c r="O44" s="26"/>
      <c r="P44" s="27"/>
      <c r="Q44" s="27"/>
      <c r="R44" s="102"/>
      <c r="S44" s="133"/>
    </row>
    <row r="45" spans="1:19" ht="15" customHeight="1" x14ac:dyDescent="0.3">
      <c r="A45" s="9"/>
      <c r="B45" s="12" t="s">
        <v>78</v>
      </c>
      <c r="C45" s="30"/>
      <c r="D45" s="31"/>
      <c r="E45" s="31"/>
      <c r="F45" s="31"/>
      <c r="G45" s="303">
        <f t="shared" ref="G45:G49" si="18">SUM(C45:F45)</f>
        <v>0</v>
      </c>
      <c r="I45" s="30"/>
      <c r="J45" s="31"/>
      <c r="K45" s="31"/>
      <c r="L45" s="31"/>
      <c r="M45" s="303">
        <f t="shared" ref="M45:M49" si="19">SUM(I45:L45)</f>
        <v>0</v>
      </c>
      <c r="O45" s="30"/>
      <c r="P45" s="31"/>
      <c r="Q45" s="31"/>
      <c r="R45" s="31"/>
      <c r="S45" s="303">
        <f t="shared" ref="S45:S49" si="20">SUM(O45:R45)</f>
        <v>0</v>
      </c>
    </row>
    <row r="46" spans="1:19" ht="15" customHeight="1" x14ac:dyDescent="0.3">
      <c r="A46" s="9"/>
      <c r="B46" s="12" t="s">
        <v>79</v>
      </c>
      <c r="C46" s="30"/>
      <c r="D46" s="31"/>
      <c r="E46" s="31"/>
      <c r="F46" s="31"/>
      <c r="G46" s="303">
        <f t="shared" si="18"/>
        <v>0</v>
      </c>
      <c r="I46" s="30"/>
      <c r="J46" s="31"/>
      <c r="K46" s="31"/>
      <c r="L46" s="31"/>
      <c r="M46" s="303">
        <f t="shared" si="19"/>
        <v>0</v>
      </c>
      <c r="O46" s="30"/>
      <c r="P46" s="31"/>
      <c r="Q46" s="31"/>
      <c r="R46" s="31"/>
      <c r="S46" s="303">
        <f t="shared" si="20"/>
        <v>0</v>
      </c>
    </row>
    <row r="47" spans="1:19" x14ac:dyDescent="0.3">
      <c r="A47" s="9"/>
      <c r="B47" s="12" t="s">
        <v>82</v>
      </c>
      <c r="C47" s="30"/>
      <c r="D47" s="31"/>
      <c r="E47" s="31"/>
      <c r="F47" s="31"/>
      <c r="G47" s="303">
        <f t="shared" si="18"/>
        <v>0</v>
      </c>
      <c r="I47" s="30"/>
      <c r="J47" s="31"/>
      <c r="K47" s="31"/>
      <c r="L47" s="31"/>
      <c r="M47" s="303">
        <f t="shared" si="19"/>
        <v>0</v>
      </c>
      <c r="O47" s="30"/>
      <c r="P47" s="31"/>
      <c r="Q47" s="31"/>
      <c r="R47" s="31"/>
      <c r="S47" s="303">
        <f t="shared" si="20"/>
        <v>0</v>
      </c>
    </row>
    <row r="48" spans="1:19" ht="15" thickBot="1" x14ac:dyDescent="0.35">
      <c r="A48" s="9"/>
      <c r="B48" s="12" t="s">
        <v>83</v>
      </c>
      <c r="C48" s="30"/>
      <c r="D48" s="31"/>
      <c r="E48" s="31"/>
      <c r="F48" s="31"/>
      <c r="G48" s="304">
        <f t="shared" si="18"/>
        <v>0</v>
      </c>
      <c r="I48" s="30"/>
      <c r="J48" s="31"/>
      <c r="K48" s="31"/>
      <c r="L48" s="31"/>
      <c r="M48" s="304">
        <f t="shared" si="19"/>
        <v>0</v>
      </c>
      <c r="O48" s="30"/>
      <c r="P48" s="31"/>
      <c r="Q48" s="31"/>
      <c r="R48" s="31"/>
      <c r="S48" s="304">
        <f t="shared" si="20"/>
        <v>0</v>
      </c>
    </row>
    <row r="49" spans="1:19" ht="15" thickBot="1" x14ac:dyDescent="0.35">
      <c r="A49" s="9"/>
      <c r="B49" s="19" t="s">
        <v>88</v>
      </c>
      <c r="C49" s="3">
        <f>SUM(C45:C48)</f>
        <v>0</v>
      </c>
      <c r="D49" s="4">
        <f>SUM(D45:D48)</f>
        <v>0</v>
      </c>
      <c r="E49" s="4">
        <f>SUM(E45:E48)</f>
        <v>0</v>
      </c>
      <c r="F49" s="103">
        <f>SUM(F45:F48)</f>
        <v>0</v>
      </c>
      <c r="G49" s="134">
        <f t="shared" si="18"/>
        <v>0</v>
      </c>
      <c r="I49" s="3">
        <f>SUM(I45:I48)</f>
        <v>0</v>
      </c>
      <c r="J49" s="4">
        <f>SUM(J45:J48)</f>
        <v>0</v>
      </c>
      <c r="K49" s="4">
        <f>SUM(K45:K48)</f>
        <v>0</v>
      </c>
      <c r="L49" s="103">
        <f>SUM(L45:L48)</f>
        <v>0</v>
      </c>
      <c r="M49" s="134">
        <f t="shared" si="19"/>
        <v>0</v>
      </c>
      <c r="O49" s="3">
        <f>SUM(O45:O48)</f>
        <v>0</v>
      </c>
      <c r="P49" s="4">
        <f>SUM(P45:P48)</f>
        <v>0</v>
      </c>
      <c r="Q49" s="4">
        <f>SUM(Q45:Q48)</f>
        <v>0</v>
      </c>
      <c r="R49" s="103">
        <f>SUM(R45:R48)</f>
        <v>0</v>
      </c>
      <c r="S49" s="134">
        <f t="shared" si="20"/>
        <v>0</v>
      </c>
    </row>
    <row r="50" spans="1:19" ht="15" customHeight="1" x14ac:dyDescent="0.3">
      <c r="A50" s="9"/>
      <c r="B50" s="302" t="str">
        <f>"Output 6: " &amp; 'Start Here'!D48</f>
        <v xml:space="preserve">Output 6: </v>
      </c>
      <c r="C50" s="26"/>
      <c r="D50" s="27"/>
      <c r="E50" s="27"/>
      <c r="F50" s="102"/>
      <c r="G50" s="133"/>
      <c r="I50" s="26"/>
      <c r="J50" s="27"/>
      <c r="K50" s="27"/>
      <c r="L50" s="102"/>
      <c r="M50" s="133"/>
      <c r="O50" s="26"/>
      <c r="P50" s="27"/>
      <c r="Q50" s="27"/>
      <c r="R50" s="102"/>
      <c r="S50" s="133"/>
    </row>
    <row r="51" spans="1:19" ht="15" customHeight="1" x14ac:dyDescent="0.3">
      <c r="A51" s="9"/>
      <c r="B51" s="12" t="s">
        <v>78</v>
      </c>
      <c r="C51" s="30"/>
      <c r="D51" s="31"/>
      <c r="E51" s="31"/>
      <c r="F51" s="31"/>
      <c r="G51" s="303">
        <f t="shared" ref="G51:G55" si="21">SUM(C51:F51)</f>
        <v>0</v>
      </c>
      <c r="I51" s="30"/>
      <c r="J51" s="31"/>
      <c r="K51" s="31"/>
      <c r="L51" s="31"/>
      <c r="M51" s="303">
        <f t="shared" ref="M51:M55" si="22">SUM(I51:L51)</f>
        <v>0</v>
      </c>
      <c r="O51" s="30"/>
      <c r="P51" s="31"/>
      <c r="Q51" s="31"/>
      <c r="R51" s="31"/>
      <c r="S51" s="303">
        <f t="shared" ref="S51:S55" si="23">SUM(O51:R51)</f>
        <v>0</v>
      </c>
    </row>
    <row r="52" spans="1:19" ht="15" customHeight="1" x14ac:dyDescent="0.3">
      <c r="A52" s="9"/>
      <c r="B52" s="12" t="s">
        <v>79</v>
      </c>
      <c r="C52" s="30"/>
      <c r="D52" s="31"/>
      <c r="E52" s="31"/>
      <c r="F52" s="31"/>
      <c r="G52" s="303">
        <f t="shared" si="21"/>
        <v>0</v>
      </c>
      <c r="I52" s="30"/>
      <c r="J52" s="31"/>
      <c r="K52" s="31"/>
      <c r="L52" s="31"/>
      <c r="M52" s="303">
        <f t="shared" si="22"/>
        <v>0</v>
      </c>
      <c r="O52" s="30"/>
      <c r="P52" s="31"/>
      <c r="Q52" s="31"/>
      <c r="R52" s="31"/>
      <c r="S52" s="303">
        <f t="shared" si="23"/>
        <v>0</v>
      </c>
    </row>
    <row r="53" spans="1:19" x14ac:dyDescent="0.3">
      <c r="A53" s="9"/>
      <c r="B53" s="12" t="s">
        <v>82</v>
      </c>
      <c r="C53" s="30"/>
      <c r="D53" s="31"/>
      <c r="E53" s="31"/>
      <c r="F53" s="31"/>
      <c r="G53" s="303">
        <f t="shared" si="21"/>
        <v>0</v>
      </c>
      <c r="I53" s="30"/>
      <c r="J53" s="31"/>
      <c r="K53" s="31"/>
      <c r="L53" s="31"/>
      <c r="M53" s="303">
        <f t="shared" si="22"/>
        <v>0</v>
      </c>
      <c r="O53" s="30"/>
      <c r="P53" s="31"/>
      <c r="Q53" s="31"/>
      <c r="R53" s="31"/>
      <c r="S53" s="303">
        <f t="shared" si="23"/>
        <v>0</v>
      </c>
    </row>
    <row r="54" spans="1:19" ht="15" thickBot="1" x14ac:dyDescent="0.35">
      <c r="A54" s="9"/>
      <c r="B54" s="12" t="s">
        <v>83</v>
      </c>
      <c r="C54" s="30"/>
      <c r="D54" s="31"/>
      <c r="E54" s="31"/>
      <c r="F54" s="31"/>
      <c r="G54" s="304">
        <f t="shared" si="21"/>
        <v>0</v>
      </c>
      <c r="I54" s="30"/>
      <c r="J54" s="31"/>
      <c r="K54" s="31"/>
      <c r="L54" s="31"/>
      <c r="M54" s="304">
        <f t="shared" si="22"/>
        <v>0</v>
      </c>
      <c r="O54" s="30"/>
      <c r="P54" s="31"/>
      <c r="Q54" s="31"/>
      <c r="R54" s="31"/>
      <c r="S54" s="304">
        <f t="shared" si="23"/>
        <v>0</v>
      </c>
    </row>
    <row r="55" spans="1:19" ht="15" thickBot="1" x14ac:dyDescent="0.35">
      <c r="A55" s="9"/>
      <c r="B55" s="19" t="s">
        <v>89</v>
      </c>
      <c r="C55" s="3">
        <f>SUM(C51:C54)</f>
        <v>0</v>
      </c>
      <c r="D55" s="4">
        <f>SUM(D51:D54)</f>
        <v>0</v>
      </c>
      <c r="E55" s="4">
        <f>SUM(E51:E54)</f>
        <v>0</v>
      </c>
      <c r="F55" s="103">
        <f>SUM(F51:F54)</f>
        <v>0</v>
      </c>
      <c r="G55" s="134">
        <f t="shared" si="21"/>
        <v>0</v>
      </c>
      <c r="I55" s="3">
        <f>SUM(I51:I54)</f>
        <v>0</v>
      </c>
      <c r="J55" s="4">
        <f>SUM(J51:J54)</f>
        <v>0</v>
      </c>
      <c r="K55" s="4">
        <f>SUM(K51:K54)</f>
        <v>0</v>
      </c>
      <c r="L55" s="103">
        <f>SUM(L51:L54)</f>
        <v>0</v>
      </c>
      <c r="M55" s="134">
        <f t="shared" si="22"/>
        <v>0</v>
      </c>
      <c r="O55" s="3">
        <f>SUM(O51:O54)</f>
        <v>0</v>
      </c>
      <c r="P55" s="4">
        <f>SUM(P51:P54)</f>
        <v>0</v>
      </c>
      <c r="Q55" s="4">
        <f>SUM(Q51:Q54)</f>
        <v>0</v>
      </c>
      <c r="R55" s="103">
        <f>SUM(R51:R54)</f>
        <v>0</v>
      </c>
      <c r="S55" s="134">
        <f t="shared" si="23"/>
        <v>0</v>
      </c>
    </row>
    <row r="56" spans="1:19" ht="15" customHeight="1" x14ac:dyDescent="0.3">
      <c r="A56" s="9"/>
      <c r="B56" s="302" t="str">
        <f>"Output 7: " &amp; 'Start Here'!D49</f>
        <v xml:space="preserve">Output 7: </v>
      </c>
      <c r="C56" s="26"/>
      <c r="D56" s="27"/>
      <c r="E56" s="27"/>
      <c r="F56" s="102"/>
      <c r="G56" s="133"/>
      <c r="I56" s="26"/>
      <c r="J56" s="27"/>
      <c r="K56" s="27"/>
      <c r="L56" s="102"/>
      <c r="M56" s="133"/>
      <c r="O56" s="26"/>
      <c r="P56" s="27"/>
      <c r="Q56" s="27"/>
      <c r="R56" s="102"/>
      <c r="S56" s="133"/>
    </row>
    <row r="57" spans="1:19" ht="15" customHeight="1" x14ac:dyDescent="0.3">
      <c r="A57" s="9"/>
      <c r="B57" s="12" t="s">
        <v>78</v>
      </c>
      <c r="C57" s="30"/>
      <c r="D57" s="31"/>
      <c r="E57" s="31"/>
      <c r="F57" s="31"/>
      <c r="G57" s="303">
        <f t="shared" ref="G57:G61" si="24">SUM(C57:F57)</f>
        <v>0</v>
      </c>
      <c r="I57" s="30"/>
      <c r="J57" s="31"/>
      <c r="K57" s="31"/>
      <c r="L57" s="31"/>
      <c r="M57" s="303">
        <f t="shared" ref="M57:M61" si="25">SUM(I57:L57)</f>
        <v>0</v>
      </c>
      <c r="O57" s="30"/>
      <c r="P57" s="31"/>
      <c r="Q57" s="31"/>
      <c r="R57" s="31"/>
      <c r="S57" s="303">
        <f t="shared" ref="S57:S61" si="26">SUM(O57:R57)</f>
        <v>0</v>
      </c>
    </row>
    <row r="58" spans="1:19" ht="15" customHeight="1" x14ac:dyDescent="0.3">
      <c r="A58" s="9"/>
      <c r="B58" s="12" t="s">
        <v>79</v>
      </c>
      <c r="C58" s="30"/>
      <c r="D58" s="31"/>
      <c r="E58" s="31"/>
      <c r="F58" s="31"/>
      <c r="G58" s="303">
        <f t="shared" si="24"/>
        <v>0</v>
      </c>
      <c r="I58" s="30"/>
      <c r="J58" s="31"/>
      <c r="K58" s="31"/>
      <c r="L58" s="31"/>
      <c r="M58" s="303">
        <f t="shared" si="25"/>
        <v>0</v>
      </c>
      <c r="O58" s="30"/>
      <c r="P58" s="31"/>
      <c r="Q58" s="31"/>
      <c r="R58" s="31"/>
      <c r="S58" s="303">
        <f t="shared" si="26"/>
        <v>0</v>
      </c>
    </row>
    <row r="59" spans="1:19" x14ac:dyDescent="0.3">
      <c r="A59" s="9"/>
      <c r="B59" s="12" t="s">
        <v>82</v>
      </c>
      <c r="C59" s="30"/>
      <c r="D59" s="31"/>
      <c r="E59" s="31"/>
      <c r="F59" s="31"/>
      <c r="G59" s="303">
        <f t="shared" si="24"/>
        <v>0</v>
      </c>
      <c r="I59" s="30"/>
      <c r="J59" s="31"/>
      <c r="K59" s="31"/>
      <c r="L59" s="31"/>
      <c r="M59" s="303">
        <f t="shared" si="25"/>
        <v>0</v>
      </c>
      <c r="O59" s="30"/>
      <c r="P59" s="31"/>
      <c r="Q59" s="31"/>
      <c r="R59" s="31"/>
      <c r="S59" s="303">
        <f t="shared" si="26"/>
        <v>0</v>
      </c>
    </row>
    <row r="60" spans="1:19" ht="15" thickBot="1" x14ac:dyDescent="0.35">
      <c r="A60" s="9"/>
      <c r="B60" s="12" t="s">
        <v>83</v>
      </c>
      <c r="C60" s="30"/>
      <c r="D60" s="31"/>
      <c r="E60" s="31"/>
      <c r="F60" s="31"/>
      <c r="G60" s="304">
        <f t="shared" si="24"/>
        <v>0</v>
      </c>
      <c r="I60" s="30"/>
      <c r="J60" s="31"/>
      <c r="K60" s="31"/>
      <c r="L60" s="31"/>
      <c r="M60" s="304">
        <f t="shared" si="25"/>
        <v>0</v>
      </c>
      <c r="O60" s="30"/>
      <c r="P60" s="31"/>
      <c r="Q60" s="31"/>
      <c r="R60" s="31"/>
      <c r="S60" s="304">
        <f t="shared" si="26"/>
        <v>0</v>
      </c>
    </row>
    <row r="61" spans="1:19" ht="15" thickBot="1" x14ac:dyDescent="0.35">
      <c r="A61" s="9"/>
      <c r="B61" s="19" t="s">
        <v>90</v>
      </c>
      <c r="C61" s="3">
        <f>SUM(C57:C60)</f>
        <v>0</v>
      </c>
      <c r="D61" s="4">
        <f>SUM(D57:D60)</f>
        <v>0</v>
      </c>
      <c r="E61" s="4">
        <f>SUM(E57:E60)</f>
        <v>0</v>
      </c>
      <c r="F61" s="103">
        <f>SUM(F57:F60)</f>
        <v>0</v>
      </c>
      <c r="G61" s="134">
        <f t="shared" si="24"/>
        <v>0</v>
      </c>
      <c r="I61" s="3">
        <f>SUM(I57:I60)</f>
        <v>0</v>
      </c>
      <c r="J61" s="4">
        <f>SUM(J57:J60)</f>
        <v>0</v>
      </c>
      <c r="K61" s="4">
        <f>SUM(K57:K60)</f>
        <v>0</v>
      </c>
      <c r="L61" s="103">
        <f>SUM(L57:L60)</f>
        <v>0</v>
      </c>
      <c r="M61" s="134">
        <f t="shared" si="25"/>
        <v>0</v>
      </c>
      <c r="O61" s="3">
        <f>SUM(O57:O60)</f>
        <v>0</v>
      </c>
      <c r="P61" s="4">
        <f>SUM(P57:P60)</f>
        <v>0</v>
      </c>
      <c r="Q61" s="4">
        <f>SUM(Q57:Q60)</f>
        <v>0</v>
      </c>
      <c r="R61" s="103">
        <f>SUM(R57:R60)</f>
        <v>0</v>
      </c>
      <c r="S61" s="134">
        <f t="shared" si="26"/>
        <v>0</v>
      </c>
    </row>
    <row r="62" spans="1:19" ht="15" customHeight="1" x14ac:dyDescent="0.3">
      <c r="A62" s="9"/>
      <c r="B62" s="302" t="str">
        <f>"Output 8: " &amp; 'Start Here'!D50</f>
        <v xml:space="preserve">Output 8: </v>
      </c>
      <c r="C62" s="26"/>
      <c r="D62" s="27"/>
      <c r="E62" s="27"/>
      <c r="F62" s="102"/>
      <c r="G62" s="133"/>
      <c r="I62" s="26"/>
      <c r="J62" s="27"/>
      <c r="K62" s="27"/>
      <c r="L62" s="102"/>
      <c r="M62" s="133"/>
      <c r="O62" s="26"/>
      <c r="P62" s="27"/>
      <c r="Q62" s="27"/>
      <c r="R62" s="102"/>
      <c r="S62" s="133"/>
    </row>
    <row r="63" spans="1:19" ht="15" customHeight="1" x14ac:dyDescent="0.3">
      <c r="A63" s="9"/>
      <c r="B63" s="12" t="s">
        <v>78</v>
      </c>
      <c r="C63" s="30"/>
      <c r="D63" s="31"/>
      <c r="E63" s="31"/>
      <c r="F63" s="31"/>
      <c r="G63" s="303">
        <f t="shared" ref="G63:G67" si="27">SUM(C63:F63)</f>
        <v>0</v>
      </c>
      <c r="I63" s="30"/>
      <c r="J63" s="31"/>
      <c r="K63" s="31"/>
      <c r="L63" s="31"/>
      <c r="M63" s="303">
        <f t="shared" ref="M63:M67" si="28">SUM(I63:L63)</f>
        <v>0</v>
      </c>
      <c r="O63" s="30"/>
      <c r="P63" s="31"/>
      <c r="Q63" s="31"/>
      <c r="R63" s="31"/>
      <c r="S63" s="303">
        <f t="shared" ref="S63:S67" si="29">SUM(O63:R63)</f>
        <v>0</v>
      </c>
    </row>
    <row r="64" spans="1:19" ht="15" customHeight="1" x14ac:dyDescent="0.3">
      <c r="A64" s="9"/>
      <c r="B64" s="12" t="s">
        <v>79</v>
      </c>
      <c r="C64" s="30"/>
      <c r="D64" s="31"/>
      <c r="E64" s="31"/>
      <c r="F64" s="31"/>
      <c r="G64" s="303">
        <f t="shared" si="27"/>
        <v>0</v>
      </c>
      <c r="I64" s="30"/>
      <c r="J64" s="31"/>
      <c r="K64" s="31"/>
      <c r="L64" s="31"/>
      <c r="M64" s="303">
        <f t="shared" si="28"/>
        <v>0</v>
      </c>
      <c r="O64" s="30"/>
      <c r="P64" s="31"/>
      <c r="Q64" s="31"/>
      <c r="R64" s="31"/>
      <c r="S64" s="303">
        <f t="shared" si="29"/>
        <v>0</v>
      </c>
    </row>
    <row r="65" spans="1:19" x14ac:dyDescent="0.3">
      <c r="A65" s="9"/>
      <c r="B65" s="12" t="s">
        <v>82</v>
      </c>
      <c r="C65" s="30"/>
      <c r="D65" s="31"/>
      <c r="E65" s="31"/>
      <c r="F65" s="31"/>
      <c r="G65" s="303">
        <f t="shared" si="27"/>
        <v>0</v>
      </c>
      <c r="I65" s="30"/>
      <c r="J65" s="31"/>
      <c r="K65" s="31"/>
      <c r="L65" s="31"/>
      <c r="M65" s="303">
        <f t="shared" si="28"/>
        <v>0</v>
      </c>
      <c r="O65" s="30"/>
      <c r="P65" s="31"/>
      <c r="Q65" s="31"/>
      <c r="R65" s="31"/>
      <c r="S65" s="303">
        <f t="shared" si="29"/>
        <v>0</v>
      </c>
    </row>
    <row r="66" spans="1:19" ht="15" thickBot="1" x14ac:dyDescent="0.35">
      <c r="A66" s="9"/>
      <c r="B66" s="12" t="s">
        <v>83</v>
      </c>
      <c r="C66" s="30"/>
      <c r="D66" s="31"/>
      <c r="E66" s="31"/>
      <c r="F66" s="31"/>
      <c r="G66" s="304">
        <f t="shared" si="27"/>
        <v>0</v>
      </c>
      <c r="I66" s="30"/>
      <c r="J66" s="31"/>
      <c r="K66" s="31"/>
      <c r="L66" s="31"/>
      <c r="M66" s="304">
        <f t="shared" si="28"/>
        <v>0</v>
      </c>
      <c r="O66" s="30"/>
      <c r="P66" s="31"/>
      <c r="Q66" s="31"/>
      <c r="R66" s="31"/>
      <c r="S66" s="304">
        <f t="shared" si="29"/>
        <v>0</v>
      </c>
    </row>
    <row r="67" spans="1:19" ht="15" thickBot="1" x14ac:dyDescent="0.35">
      <c r="A67" s="9"/>
      <c r="B67" s="29" t="s">
        <v>91</v>
      </c>
      <c r="C67" s="3">
        <f>SUM(C63:C66)</f>
        <v>0</v>
      </c>
      <c r="D67" s="4">
        <f>SUM(D63:D66)</f>
        <v>0</v>
      </c>
      <c r="E67" s="4">
        <f>SUM(E63:E66)</f>
        <v>0</v>
      </c>
      <c r="F67" s="103">
        <f>SUM(F63:F66)</f>
        <v>0</v>
      </c>
      <c r="G67" s="134">
        <f t="shared" si="27"/>
        <v>0</v>
      </c>
      <c r="I67" s="3">
        <f>SUM(I63:I66)</f>
        <v>0</v>
      </c>
      <c r="J67" s="4">
        <f>SUM(J63:J66)</f>
        <v>0</v>
      </c>
      <c r="K67" s="4">
        <f>SUM(K63:K66)</f>
        <v>0</v>
      </c>
      <c r="L67" s="103">
        <f>SUM(L63:L66)</f>
        <v>0</v>
      </c>
      <c r="M67" s="134">
        <f t="shared" si="28"/>
        <v>0</v>
      </c>
      <c r="O67" s="3">
        <f>SUM(O63:O66)</f>
        <v>0</v>
      </c>
      <c r="P67" s="4">
        <f>SUM(P63:P66)</f>
        <v>0</v>
      </c>
      <c r="Q67" s="4">
        <f>SUM(Q63:Q66)</f>
        <v>0</v>
      </c>
      <c r="R67" s="103">
        <f>SUM(R63:R66)</f>
        <v>0</v>
      </c>
      <c r="S67" s="134">
        <f t="shared" si="29"/>
        <v>0</v>
      </c>
    </row>
    <row r="68" spans="1:19" ht="15" thickBot="1" x14ac:dyDescent="0.35"/>
    <row r="69" spans="1:19" ht="15" thickBot="1" x14ac:dyDescent="0.35">
      <c r="B69" s="29" t="s">
        <v>92</v>
      </c>
      <c r="C69" s="3">
        <f>C25+C31+C37+C43+C49+C55+C61+C67</f>
        <v>0</v>
      </c>
      <c r="D69" s="4">
        <f t="shared" ref="D69:F69" si="30">D25+D31+D37+D43+D49+D55+D61+D67</f>
        <v>0</v>
      </c>
      <c r="E69" s="4">
        <f t="shared" si="30"/>
        <v>0</v>
      </c>
      <c r="F69" s="126">
        <f t="shared" si="30"/>
        <v>0</v>
      </c>
      <c r="G69" s="132">
        <f>SUM(C69:F69)</f>
        <v>0</v>
      </c>
      <c r="I69" s="3">
        <f t="shared" ref="I69:L69" si="31">I25+I31+I37+I43+I49+I55+I61+I67</f>
        <v>0</v>
      </c>
      <c r="J69" s="4">
        <f t="shared" si="31"/>
        <v>0</v>
      </c>
      <c r="K69" s="4">
        <f t="shared" si="31"/>
        <v>0</v>
      </c>
      <c r="L69" s="126">
        <f t="shared" si="31"/>
        <v>0</v>
      </c>
      <c r="M69" s="132">
        <f>SUM(I69:L69)</f>
        <v>0</v>
      </c>
      <c r="O69" s="3">
        <f t="shared" ref="O69:R69" si="32">O25+O31+O37+O43+O49+O55+O61+O67</f>
        <v>0</v>
      </c>
      <c r="P69" s="4">
        <f t="shared" si="32"/>
        <v>0</v>
      </c>
      <c r="Q69" s="4">
        <f t="shared" si="32"/>
        <v>0</v>
      </c>
      <c r="R69" s="126">
        <f t="shared" si="32"/>
        <v>0</v>
      </c>
      <c r="S69" s="132">
        <f>SUM(O69:R69)</f>
        <v>0</v>
      </c>
    </row>
    <row r="70" spans="1:19" ht="15" thickBot="1" x14ac:dyDescent="0.35"/>
    <row r="71" spans="1:19" ht="15" thickBot="1" x14ac:dyDescent="0.35">
      <c r="B71" s="29" t="s">
        <v>93</v>
      </c>
      <c r="C71" s="3">
        <f>C69+C17</f>
        <v>0</v>
      </c>
      <c r="D71" s="4">
        <f t="shared" ref="D71:F71" si="33">D69+D17</f>
        <v>0</v>
      </c>
      <c r="E71" s="4">
        <f t="shared" si="33"/>
        <v>0</v>
      </c>
      <c r="F71" s="4">
        <f t="shared" si="33"/>
        <v>0</v>
      </c>
      <c r="G71" s="134">
        <f>SUM(C71:F71)</f>
        <v>0</v>
      </c>
      <c r="I71" s="3">
        <f t="shared" ref="I71:L71" si="34">I69+I17</f>
        <v>0</v>
      </c>
      <c r="J71" s="4">
        <f t="shared" si="34"/>
        <v>0</v>
      </c>
      <c r="K71" s="4">
        <f t="shared" si="34"/>
        <v>0</v>
      </c>
      <c r="L71" s="4">
        <f t="shared" si="34"/>
        <v>0</v>
      </c>
      <c r="M71" s="134">
        <f>SUM(I71:L71)</f>
        <v>0</v>
      </c>
      <c r="O71" s="3">
        <f t="shared" ref="O71:R71" si="35">O69+O17</f>
        <v>0</v>
      </c>
      <c r="P71" s="4">
        <f t="shared" si="35"/>
        <v>0</v>
      </c>
      <c r="Q71" s="4">
        <f t="shared" si="35"/>
        <v>0</v>
      </c>
      <c r="R71" s="126">
        <f t="shared" si="35"/>
        <v>0</v>
      </c>
      <c r="S71" s="132">
        <f>SUM(O71:R71)</f>
        <v>0</v>
      </c>
    </row>
  </sheetData>
  <sheetProtection algorithmName="SHA-512" hashValue="YhrgvbH+5kv5HbL2J/wOTBxjClVSJtV/Vplj9n9s7pBHxFr2l/G4DS2hP4ilo3eQQw5VSWGMD3ORV17mq7GZ7g==" saltValue="aYs5G+FF0Emtf+gCJaJrUA==" spinCount="100000" sheet="1" objects="1" scenarios="1"/>
  <mergeCells count="22">
    <mergeCell ref="O2:R6"/>
    <mergeCell ref="B8:F8"/>
    <mergeCell ref="C12:C14"/>
    <mergeCell ref="D12:D14"/>
    <mergeCell ref="E12:E14"/>
    <mergeCell ref="F12:F14"/>
    <mergeCell ref="I12:I14"/>
    <mergeCell ref="J12:J14"/>
    <mergeCell ref="K12:K14"/>
    <mergeCell ref="L12:L14"/>
    <mergeCell ref="O12:O14"/>
    <mergeCell ref="P12:P14"/>
    <mergeCell ref="Q12:Q14"/>
    <mergeCell ref="R12:R14"/>
    <mergeCell ref="S12:S14"/>
    <mergeCell ref="O11:S11"/>
    <mergeCell ref="B9:S9"/>
    <mergeCell ref="G12:G14"/>
    <mergeCell ref="C11:G11"/>
    <mergeCell ref="M12:M14"/>
    <mergeCell ref="I11:M11"/>
    <mergeCell ref="B13:B1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B15C-AF32-4B05-A470-65A53838378E}">
  <sheetPr>
    <tabColor theme="7" tint="0.59999389629810485"/>
    <pageSetUpPr fitToPage="1"/>
  </sheetPr>
  <dimension ref="A2:O73"/>
  <sheetViews>
    <sheetView zoomScale="70" zoomScaleNormal="70" workbookViewId="0">
      <selection activeCell="E16" sqref="E16"/>
    </sheetView>
  </sheetViews>
  <sheetFormatPr defaultColWidth="9.109375" defaultRowHeight="14.4" x14ac:dyDescent="0.3"/>
  <cols>
    <col min="1" max="1" width="0.6640625" style="1" customWidth="1"/>
    <col min="2" max="2" width="59.5546875" style="1" customWidth="1"/>
    <col min="3" max="7" width="16.33203125" style="1" customWidth="1"/>
    <col min="8" max="8" width="2.6640625" style="1" customWidth="1"/>
    <col min="9" max="13" width="16.33203125" style="1" customWidth="1"/>
    <col min="14" max="16384" width="9.109375" style="1"/>
  </cols>
  <sheetData>
    <row r="2" spans="1:15" x14ac:dyDescent="0.3">
      <c r="B2" s="5" t="s">
        <v>60</v>
      </c>
      <c r="C2" s="6"/>
      <c r="D2" s="6"/>
      <c r="E2" s="6"/>
      <c r="I2" s="247" t="s">
        <v>61</v>
      </c>
      <c r="J2" s="248"/>
      <c r="K2" s="248"/>
      <c r="L2" s="249"/>
      <c r="M2" s="136"/>
    </row>
    <row r="3" spans="1:15" x14ac:dyDescent="0.3">
      <c r="B3" s="7" t="s">
        <v>62</v>
      </c>
      <c r="C3" s="8">
        <v>425</v>
      </c>
      <c r="D3" s="7" t="s">
        <v>63</v>
      </c>
      <c r="E3" s="7"/>
      <c r="I3" s="250"/>
      <c r="J3" s="251"/>
      <c r="K3" s="251"/>
      <c r="L3" s="252"/>
      <c r="M3" s="136"/>
    </row>
    <row r="4" spans="1:15" x14ac:dyDescent="0.3">
      <c r="B4" s="7" t="s">
        <v>64</v>
      </c>
      <c r="C4" s="8">
        <v>850</v>
      </c>
      <c r="D4" s="7" t="s">
        <v>63</v>
      </c>
      <c r="E4" s="7"/>
      <c r="I4" s="250"/>
      <c r="J4" s="251"/>
      <c r="K4" s="251"/>
      <c r="L4" s="252"/>
      <c r="M4" s="136"/>
    </row>
    <row r="5" spans="1:15" x14ac:dyDescent="0.3">
      <c r="B5" s="7" t="s">
        <v>65</v>
      </c>
      <c r="C5" s="8">
        <v>850</v>
      </c>
      <c r="D5" s="7" t="s">
        <v>66</v>
      </c>
      <c r="E5" s="7"/>
      <c r="I5" s="250"/>
      <c r="J5" s="251"/>
      <c r="K5" s="251"/>
      <c r="L5" s="252"/>
      <c r="M5" s="136"/>
    </row>
    <row r="6" spans="1:15" x14ac:dyDescent="0.3">
      <c r="B6" s="7" t="s">
        <v>67</v>
      </c>
      <c r="C6" s="8">
        <v>1275</v>
      </c>
      <c r="D6" s="7" t="s">
        <v>66</v>
      </c>
      <c r="E6" s="7"/>
      <c r="I6" s="253"/>
      <c r="J6" s="254"/>
      <c r="K6" s="254"/>
      <c r="L6" s="255"/>
      <c r="M6" s="136"/>
    </row>
    <row r="8" spans="1:15" ht="26.25" customHeight="1" thickBot="1" x14ac:dyDescent="0.35">
      <c r="A8" s="9"/>
      <c r="B8" s="256" t="s">
        <v>68</v>
      </c>
      <c r="C8" s="256"/>
      <c r="D8" s="256"/>
      <c r="E8" s="256"/>
      <c r="F8" s="256"/>
      <c r="G8" s="120"/>
      <c r="I8" s="10"/>
      <c r="J8" s="10"/>
      <c r="K8" s="10"/>
      <c r="L8" s="10" t="s">
        <v>69</v>
      </c>
      <c r="M8" s="10"/>
    </row>
    <row r="9" spans="1:15" ht="63.9" customHeight="1" thickBot="1" x14ac:dyDescent="0.35">
      <c r="A9" s="9"/>
      <c r="B9" s="242" t="s">
        <v>94</v>
      </c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4"/>
    </row>
    <row r="10" spans="1:15" ht="15" thickBot="1" x14ac:dyDescent="0.35"/>
    <row r="11" spans="1:15" ht="15" thickBot="1" x14ac:dyDescent="0.35">
      <c r="C11" s="239" t="s">
        <v>95</v>
      </c>
      <c r="D11" s="240"/>
      <c r="E11" s="240"/>
      <c r="F11" s="240"/>
      <c r="G11" s="241"/>
      <c r="I11" s="239" t="s">
        <v>96</v>
      </c>
      <c r="J11" s="240"/>
      <c r="K11" s="240"/>
      <c r="L11" s="240"/>
      <c r="M11" s="241"/>
    </row>
    <row r="12" spans="1:15" ht="15" customHeight="1" thickBot="1" x14ac:dyDescent="0.35">
      <c r="A12" s="9"/>
      <c r="B12" s="128" t="s">
        <v>97</v>
      </c>
      <c r="C12" s="291">
        <f>'Start Here'!D30</f>
        <v>0</v>
      </c>
      <c r="D12" s="292">
        <f>'Start Here'!D31</f>
        <v>0</v>
      </c>
      <c r="E12" s="292">
        <f>'Start Here'!D32</f>
        <v>0</v>
      </c>
      <c r="F12" s="292">
        <f>'Start Here'!D33</f>
        <v>0</v>
      </c>
      <c r="G12" s="305" t="s">
        <v>75</v>
      </c>
      <c r="I12" s="291">
        <f>'Start Here'!D24</f>
        <v>0</v>
      </c>
      <c r="J12" s="291">
        <f>'Start Here'!D25</f>
        <v>0</v>
      </c>
      <c r="K12" s="291">
        <f>'Start Here'!D26</f>
        <v>0</v>
      </c>
      <c r="L12" s="291">
        <f>'Start Here'!D27</f>
        <v>0</v>
      </c>
      <c r="M12" s="305" t="s">
        <v>75</v>
      </c>
    </row>
    <row r="13" spans="1:15" x14ac:dyDescent="0.3">
      <c r="A13" s="9"/>
      <c r="B13" s="245" t="s">
        <v>77</v>
      </c>
      <c r="C13" s="294"/>
      <c r="D13" s="295"/>
      <c r="E13" s="295"/>
      <c r="F13" s="295"/>
      <c r="G13" s="306"/>
      <c r="I13" s="294"/>
      <c r="J13" s="294"/>
      <c r="K13" s="294"/>
      <c r="L13" s="294"/>
      <c r="M13" s="306"/>
    </row>
    <row r="14" spans="1:15" ht="15" customHeight="1" thickBot="1" x14ac:dyDescent="0.35">
      <c r="A14" s="9"/>
      <c r="B14" s="246"/>
      <c r="C14" s="294"/>
      <c r="D14" s="295"/>
      <c r="E14" s="295"/>
      <c r="F14" s="295"/>
      <c r="G14" s="307"/>
      <c r="I14" s="297"/>
      <c r="J14" s="297"/>
      <c r="K14" s="297"/>
      <c r="L14" s="297"/>
      <c r="M14" s="307"/>
      <c r="O14" s="11"/>
    </row>
    <row r="15" spans="1:15" ht="15" customHeight="1" x14ac:dyDescent="0.3">
      <c r="A15" s="9"/>
      <c r="B15" s="12" t="s">
        <v>78</v>
      </c>
      <c r="C15" s="13"/>
      <c r="D15" s="14"/>
      <c r="E15" s="14"/>
      <c r="F15" s="15"/>
      <c r="G15" s="129"/>
      <c r="I15" s="30"/>
      <c r="J15" s="31"/>
      <c r="K15" s="31"/>
      <c r="L15" s="32"/>
      <c r="M15" s="113">
        <f>SUM(I15:L15)</f>
        <v>0</v>
      </c>
    </row>
    <row r="16" spans="1:15" ht="15" customHeight="1" thickBot="1" x14ac:dyDescent="0.35">
      <c r="A16" s="9"/>
      <c r="B16" s="12" t="s">
        <v>79</v>
      </c>
      <c r="C16" s="16"/>
      <c r="D16" s="17"/>
      <c r="E16" s="17"/>
      <c r="F16" s="18"/>
      <c r="G16" s="130"/>
      <c r="I16" s="33"/>
      <c r="J16" s="34"/>
      <c r="K16" s="34"/>
      <c r="L16" s="35"/>
      <c r="M16" s="301">
        <f t="shared" ref="M16:M17" si="0">SUM(I16:L16)</f>
        <v>0</v>
      </c>
    </row>
    <row r="17" spans="1:13" ht="15" customHeight="1" thickBot="1" x14ac:dyDescent="0.35">
      <c r="A17" s="9"/>
      <c r="B17" s="19" t="s">
        <v>80</v>
      </c>
      <c r="C17" s="308"/>
      <c r="D17" s="98"/>
      <c r="E17" s="98"/>
      <c r="F17" s="309"/>
      <c r="G17" s="99"/>
      <c r="I17" s="3">
        <f>SUM(I15:I16)</f>
        <v>0</v>
      </c>
      <c r="J17" s="4">
        <f t="shared" ref="J17:L17" si="1">SUM(J15:J16)</f>
        <v>0</v>
      </c>
      <c r="K17" s="4">
        <f t="shared" si="1"/>
        <v>0</v>
      </c>
      <c r="L17" s="2">
        <f t="shared" si="1"/>
        <v>0</v>
      </c>
      <c r="M17" s="132">
        <f t="shared" si="0"/>
        <v>0</v>
      </c>
    </row>
    <row r="18" spans="1:13" ht="15" customHeight="1" thickBot="1" x14ac:dyDescent="0.35">
      <c r="A18" s="9"/>
      <c r="B18" s="20"/>
      <c r="C18" s="21"/>
      <c r="D18" s="21"/>
      <c r="E18" s="21"/>
      <c r="F18" s="21"/>
      <c r="G18" s="127"/>
      <c r="I18" s="21"/>
      <c r="J18" s="21"/>
      <c r="K18" s="21"/>
      <c r="L18" s="21"/>
      <c r="M18" s="127"/>
    </row>
    <row r="19" spans="1:13" ht="15" customHeight="1" thickBot="1" x14ac:dyDescent="0.35">
      <c r="A19" s="9"/>
      <c r="B19" s="22" t="s">
        <v>81</v>
      </c>
      <c r="C19" s="23"/>
      <c r="D19" s="24"/>
      <c r="E19" s="24"/>
      <c r="F19" s="25"/>
      <c r="G19" s="25"/>
      <c r="I19" s="23"/>
      <c r="J19" s="24"/>
      <c r="K19" s="24"/>
      <c r="L19" s="25"/>
      <c r="M19" s="25"/>
    </row>
    <row r="20" spans="1:13" ht="15" customHeight="1" x14ac:dyDescent="0.3">
      <c r="A20" s="9"/>
      <c r="B20" s="302" t="str">
        <f>"Output 1: " &amp; 'Start Here'!D43</f>
        <v xml:space="preserve">Output 1: </v>
      </c>
      <c r="C20" s="26"/>
      <c r="D20" s="27"/>
      <c r="E20" s="27"/>
      <c r="F20" s="28"/>
      <c r="G20" s="133"/>
      <c r="I20" s="26"/>
      <c r="J20" s="27"/>
      <c r="K20" s="27"/>
      <c r="L20" s="28"/>
      <c r="M20" s="133"/>
    </row>
    <row r="21" spans="1:13" ht="15" customHeight="1" x14ac:dyDescent="0.3">
      <c r="A21" s="9"/>
      <c r="B21" s="12" t="s">
        <v>78</v>
      </c>
      <c r="C21" s="30"/>
      <c r="D21" s="31"/>
      <c r="E21" s="31"/>
      <c r="F21" s="32"/>
      <c r="G21" s="303">
        <f t="shared" ref="G21:G25" si="2">SUM(C21:F21)</f>
        <v>0</v>
      </c>
      <c r="I21" s="30"/>
      <c r="J21" s="31"/>
      <c r="K21" s="31"/>
      <c r="L21" s="32"/>
      <c r="M21" s="303">
        <f t="shared" ref="M21:M25" si="3">SUM(I21:L21)</f>
        <v>0</v>
      </c>
    </row>
    <row r="22" spans="1:13" ht="15" customHeight="1" x14ac:dyDescent="0.3">
      <c r="A22" s="9"/>
      <c r="B22" s="12" t="s">
        <v>79</v>
      </c>
      <c r="C22" s="30"/>
      <c r="D22" s="31"/>
      <c r="E22" s="31"/>
      <c r="F22" s="32"/>
      <c r="G22" s="303">
        <f t="shared" si="2"/>
        <v>0</v>
      </c>
      <c r="I22" s="30"/>
      <c r="J22" s="31"/>
      <c r="K22" s="31"/>
      <c r="L22" s="32"/>
      <c r="M22" s="303">
        <f t="shared" si="3"/>
        <v>0</v>
      </c>
    </row>
    <row r="23" spans="1:13" ht="15" customHeight="1" x14ac:dyDescent="0.3">
      <c r="A23" s="9"/>
      <c r="B23" s="12" t="s">
        <v>82</v>
      </c>
      <c r="C23" s="30"/>
      <c r="D23" s="31"/>
      <c r="E23" s="31"/>
      <c r="F23" s="32"/>
      <c r="G23" s="303">
        <f t="shared" si="2"/>
        <v>0</v>
      </c>
      <c r="I23" s="30"/>
      <c r="J23" s="31"/>
      <c r="K23" s="31"/>
      <c r="L23" s="32"/>
      <c r="M23" s="303">
        <f t="shared" si="3"/>
        <v>0</v>
      </c>
    </row>
    <row r="24" spans="1:13" ht="15" customHeight="1" thickBot="1" x14ac:dyDescent="0.35">
      <c r="A24" s="9"/>
      <c r="B24" s="12" t="s">
        <v>83</v>
      </c>
      <c r="C24" s="30"/>
      <c r="D24" s="31"/>
      <c r="E24" s="31"/>
      <c r="F24" s="32"/>
      <c r="G24" s="304">
        <f t="shared" si="2"/>
        <v>0</v>
      </c>
      <c r="I24" s="30"/>
      <c r="J24" s="31"/>
      <c r="K24" s="31"/>
      <c r="L24" s="32"/>
      <c r="M24" s="304">
        <f t="shared" si="3"/>
        <v>0</v>
      </c>
    </row>
    <row r="25" spans="1:13" ht="15" customHeight="1" thickBot="1" x14ac:dyDescent="0.35">
      <c r="A25" s="9"/>
      <c r="B25" s="19" t="s">
        <v>84</v>
      </c>
      <c r="C25" s="3">
        <f>SUM(C21:C24)</f>
        <v>0</v>
      </c>
      <c r="D25" s="4">
        <f>SUM(D21:D24)</f>
        <v>0</v>
      </c>
      <c r="E25" s="4">
        <f>SUM(E21:E24)</f>
        <v>0</v>
      </c>
      <c r="F25" s="2">
        <f>SUM(F21:F24)</f>
        <v>0</v>
      </c>
      <c r="G25" s="134">
        <f t="shared" si="2"/>
        <v>0</v>
      </c>
      <c r="I25" s="3">
        <f>SUM(I21:I24)</f>
        <v>0</v>
      </c>
      <c r="J25" s="4">
        <f>SUM(J21:J24)</f>
        <v>0</v>
      </c>
      <c r="K25" s="4">
        <f>SUM(K21:K24)</f>
        <v>0</v>
      </c>
      <c r="L25" s="2">
        <f>SUM(L21:L24)</f>
        <v>0</v>
      </c>
      <c r="M25" s="134">
        <f t="shared" si="3"/>
        <v>0</v>
      </c>
    </row>
    <row r="26" spans="1:13" ht="15" customHeight="1" x14ac:dyDescent="0.3">
      <c r="A26" s="9"/>
      <c r="B26" s="302" t="str">
        <f>"Output 2: " &amp; 'Start Here'!D44</f>
        <v xml:space="preserve">Output 2: </v>
      </c>
      <c r="C26" s="26"/>
      <c r="D26" s="27"/>
      <c r="E26" s="27"/>
      <c r="F26" s="28"/>
      <c r="G26" s="133"/>
      <c r="I26" s="26"/>
      <c r="J26" s="27"/>
      <c r="K26" s="27"/>
      <c r="L26" s="28"/>
      <c r="M26" s="133"/>
    </row>
    <row r="27" spans="1:13" ht="15" customHeight="1" x14ac:dyDescent="0.3">
      <c r="A27" s="9"/>
      <c r="B27" s="12" t="s">
        <v>78</v>
      </c>
      <c r="C27" s="30"/>
      <c r="D27" s="31"/>
      <c r="E27" s="31"/>
      <c r="F27" s="32"/>
      <c r="G27" s="303">
        <f t="shared" ref="G27:G31" si="4">SUM(C27:F27)</f>
        <v>0</v>
      </c>
      <c r="I27" s="30"/>
      <c r="J27" s="31"/>
      <c r="K27" s="31"/>
      <c r="L27" s="32"/>
      <c r="M27" s="303">
        <f t="shared" ref="M27:M31" si="5">SUM(I27:L27)</f>
        <v>0</v>
      </c>
    </row>
    <row r="28" spans="1:13" ht="15" customHeight="1" x14ac:dyDescent="0.3">
      <c r="A28" s="9"/>
      <c r="B28" s="12" t="s">
        <v>79</v>
      </c>
      <c r="C28" s="30"/>
      <c r="D28" s="31"/>
      <c r="E28" s="31"/>
      <c r="F28" s="32"/>
      <c r="G28" s="303">
        <f t="shared" si="4"/>
        <v>0</v>
      </c>
      <c r="I28" s="30"/>
      <c r="J28" s="31"/>
      <c r="K28" s="31"/>
      <c r="L28" s="32"/>
      <c r="M28" s="303">
        <f t="shared" si="5"/>
        <v>0</v>
      </c>
    </row>
    <row r="29" spans="1:13" ht="15" customHeight="1" x14ac:dyDescent="0.3">
      <c r="A29" s="9"/>
      <c r="B29" s="12" t="s">
        <v>82</v>
      </c>
      <c r="C29" s="30"/>
      <c r="D29" s="31"/>
      <c r="E29" s="31"/>
      <c r="F29" s="32"/>
      <c r="G29" s="303">
        <f t="shared" si="4"/>
        <v>0</v>
      </c>
      <c r="I29" s="30"/>
      <c r="J29" s="31"/>
      <c r="K29" s="31"/>
      <c r="L29" s="32"/>
      <c r="M29" s="303">
        <f t="shared" si="5"/>
        <v>0</v>
      </c>
    </row>
    <row r="30" spans="1:13" ht="15" customHeight="1" thickBot="1" x14ac:dyDescent="0.35">
      <c r="A30" s="9"/>
      <c r="B30" s="12" t="s">
        <v>83</v>
      </c>
      <c r="C30" s="30"/>
      <c r="D30" s="31"/>
      <c r="E30" s="31"/>
      <c r="F30" s="32"/>
      <c r="G30" s="304">
        <f t="shared" si="4"/>
        <v>0</v>
      </c>
      <c r="I30" s="30"/>
      <c r="J30" s="31"/>
      <c r="K30" s="31"/>
      <c r="L30" s="32"/>
      <c r="M30" s="304">
        <f t="shared" si="5"/>
        <v>0</v>
      </c>
    </row>
    <row r="31" spans="1:13" ht="15" customHeight="1" thickBot="1" x14ac:dyDescent="0.35">
      <c r="A31" s="9"/>
      <c r="B31" s="19" t="s">
        <v>85</v>
      </c>
      <c r="C31" s="3">
        <f>SUM(C27:C30)</f>
        <v>0</v>
      </c>
      <c r="D31" s="4">
        <f>SUM(D27:D30)</f>
        <v>0</v>
      </c>
      <c r="E31" s="4">
        <f>SUM(E27:E30)</f>
        <v>0</v>
      </c>
      <c r="F31" s="2">
        <f>SUM(F27:F30)</f>
        <v>0</v>
      </c>
      <c r="G31" s="134">
        <f t="shared" si="4"/>
        <v>0</v>
      </c>
      <c r="I31" s="3">
        <f>SUM(I27:I30)</f>
        <v>0</v>
      </c>
      <c r="J31" s="4">
        <f>SUM(J27:J30)</f>
        <v>0</v>
      </c>
      <c r="K31" s="4">
        <f>SUM(K27:K30)</f>
        <v>0</v>
      </c>
      <c r="L31" s="2">
        <f>SUM(L27:L30)</f>
        <v>0</v>
      </c>
      <c r="M31" s="134">
        <f t="shared" si="5"/>
        <v>0</v>
      </c>
    </row>
    <row r="32" spans="1:13" ht="15" customHeight="1" x14ac:dyDescent="0.3">
      <c r="A32" s="9"/>
      <c r="B32" s="302" t="str">
        <f>"Output 3: " &amp; 'Start Here'!D45</f>
        <v xml:space="preserve">Output 3: </v>
      </c>
      <c r="C32" s="26"/>
      <c r="D32" s="27"/>
      <c r="E32" s="27"/>
      <c r="F32" s="28"/>
      <c r="G32" s="133"/>
      <c r="I32" s="26"/>
      <c r="J32" s="27"/>
      <c r="K32" s="27"/>
      <c r="L32" s="28"/>
      <c r="M32" s="133"/>
    </row>
    <row r="33" spans="1:13" ht="15" customHeight="1" x14ac:dyDescent="0.3">
      <c r="A33" s="9"/>
      <c r="B33" s="12" t="s">
        <v>78</v>
      </c>
      <c r="C33" s="30"/>
      <c r="D33" s="31"/>
      <c r="E33" s="31"/>
      <c r="F33" s="32"/>
      <c r="G33" s="303">
        <f t="shared" ref="G33:G37" si="6">SUM(C33:F33)</f>
        <v>0</v>
      </c>
      <c r="I33" s="30"/>
      <c r="J33" s="31"/>
      <c r="K33" s="31"/>
      <c r="L33" s="32"/>
      <c r="M33" s="303">
        <f t="shared" ref="M33:M37" si="7">SUM(I33:L33)</f>
        <v>0</v>
      </c>
    </row>
    <row r="34" spans="1:13" ht="15" customHeight="1" x14ac:dyDescent="0.3">
      <c r="A34" s="9"/>
      <c r="B34" s="12" t="s">
        <v>79</v>
      </c>
      <c r="C34" s="30"/>
      <c r="D34" s="31"/>
      <c r="E34" s="31"/>
      <c r="F34" s="32"/>
      <c r="G34" s="303">
        <f t="shared" si="6"/>
        <v>0</v>
      </c>
      <c r="I34" s="30"/>
      <c r="J34" s="31"/>
      <c r="K34" s="31"/>
      <c r="L34" s="32"/>
      <c r="M34" s="303">
        <f t="shared" si="7"/>
        <v>0</v>
      </c>
    </row>
    <row r="35" spans="1:13" ht="15" customHeight="1" x14ac:dyDescent="0.3">
      <c r="A35" s="9"/>
      <c r="B35" s="12" t="s">
        <v>82</v>
      </c>
      <c r="C35" s="30"/>
      <c r="D35" s="31"/>
      <c r="E35" s="31"/>
      <c r="F35" s="32"/>
      <c r="G35" s="303">
        <f t="shared" si="6"/>
        <v>0</v>
      </c>
      <c r="I35" s="30"/>
      <c r="J35" s="31"/>
      <c r="K35" s="31"/>
      <c r="L35" s="32"/>
      <c r="M35" s="303">
        <f t="shared" si="7"/>
        <v>0</v>
      </c>
    </row>
    <row r="36" spans="1:13" ht="15" customHeight="1" thickBot="1" x14ac:dyDescent="0.35">
      <c r="A36" s="9"/>
      <c r="B36" s="12" t="s">
        <v>83</v>
      </c>
      <c r="C36" s="30"/>
      <c r="D36" s="31"/>
      <c r="E36" s="31"/>
      <c r="F36" s="32"/>
      <c r="G36" s="304">
        <f t="shared" si="6"/>
        <v>0</v>
      </c>
      <c r="I36" s="30"/>
      <c r="J36" s="31"/>
      <c r="K36" s="31"/>
      <c r="L36" s="32"/>
      <c r="M36" s="304">
        <f t="shared" si="7"/>
        <v>0</v>
      </c>
    </row>
    <row r="37" spans="1:13" ht="15" customHeight="1" thickBot="1" x14ac:dyDescent="0.35">
      <c r="A37" s="9"/>
      <c r="B37" s="19" t="s">
        <v>86</v>
      </c>
      <c r="C37" s="3">
        <f>SUM(C33:C36)</f>
        <v>0</v>
      </c>
      <c r="D37" s="4">
        <f>SUM(D33:D36)</f>
        <v>0</v>
      </c>
      <c r="E37" s="4">
        <f>SUM(E33:E36)</f>
        <v>0</v>
      </c>
      <c r="F37" s="2">
        <f>SUM(F33:F36)</f>
        <v>0</v>
      </c>
      <c r="G37" s="134">
        <f t="shared" si="6"/>
        <v>0</v>
      </c>
      <c r="I37" s="3">
        <f>SUM(I33:I36)</f>
        <v>0</v>
      </c>
      <c r="J37" s="4">
        <f>SUM(J33:J36)</f>
        <v>0</v>
      </c>
      <c r="K37" s="4">
        <f>SUM(K33:K36)</f>
        <v>0</v>
      </c>
      <c r="L37" s="2">
        <f>SUM(L33:L36)</f>
        <v>0</v>
      </c>
      <c r="M37" s="134">
        <f t="shared" si="7"/>
        <v>0</v>
      </c>
    </row>
    <row r="38" spans="1:13" ht="15" customHeight="1" x14ac:dyDescent="0.3">
      <c r="A38" s="9"/>
      <c r="B38" s="302" t="str">
        <f>"Output 4: " &amp; 'Start Here'!D46</f>
        <v xml:space="preserve">Output 4: </v>
      </c>
      <c r="C38" s="26"/>
      <c r="D38" s="27"/>
      <c r="E38" s="27"/>
      <c r="F38" s="28"/>
      <c r="G38" s="133"/>
      <c r="I38" s="26"/>
      <c r="J38" s="27"/>
      <c r="K38" s="27"/>
      <c r="L38" s="28"/>
      <c r="M38" s="133"/>
    </row>
    <row r="39" spans="1:13" ht="15" customHeight="1" x14ac:dyDescent="0.3">
      <c r="A39" s="9"/>
      <c r="B39" s="12" t="s">
        <v>78</v>
      </c>
      <c r="C39" s="30"/>
      <c r="D39" s="31"/>
      <c r="E39" s="31"/>
      <c r="F39" s="32"/>
      <c r="G39" s="303">
        <f t="shared" ref="G39:G43" si="8">SUM(C39:F39)</f>
        <v>0</v>
      </c>
      <c r="I39" s="30"/>
      <c r="J39" s="31"/>
      <c r="K39" s="31"/>
      <c r="L39" s="32"/>
      <c r="M39" s="303">
        <f t="shared" ref="M39:M43" si="9">SUM(I39:L39)</f>
        <v>0</v>
      </c>
    </row>
    <row r="40" spans="1:13" ht="15" customHeight="1" x14ac:dyDescent="0.3">
      <c r="A40" s="9"/>
      <c r="B40" s="12" t="s">
        <v>79</v>
      </c>
      <c r="C40" s="30"/>
      <c r="D40" s="31"/>
      <c r="E40" s="31"/>
      <c r="F40" s="32"/>
      <c r="G40" s="303">
        <f t="shared" si="8"/>
        <v>0</v>
      </c>
      <c r="I40" s="30"/>
      <c r="J40" s="31"/>
      <c r="K40" s="31"/>
      <c r="L40" s="32"/>
      <c r="M40" s="303">
        <f t="shared" si="9"/>
        <v>0</v>
      </c>
    </row>
    <row r="41" spans="1:13" ht="15" customHeight="1" x14ac:dyDescent="0.3">
      <c r="A41" s="9"/>
      <c r="B41" s="12" t="s">
        <v>82</v>
      </c>
      <c r="C41" s="30"/>
      <c r="D41" s="31"/>
      <c r="E41" s="31"/>
      <c r="F41" s="32"/>
      <c r="G41" s="303">
        <f t="shared" si="8"/>
        <v>0</v>
      </c>
      <c r="I41" s="30"/>
      <c r="J41" s="31"/>
      <c r="K41" s="31"/>
      <c r="L41" s="32"/>
      <c r="M41" s="303">
        <f t="shared" si="9"/>
        <v>0</v>
      </c>
    </row>
    <row r="42" spans="1:13" ht="15" customHeight="1" thickBot="1" x14ac:dyDescent="0.35">
      <c r="A42" s="9"/>
      <c r="B42" s="12" t="s">
        <v>83</v>
      </c>
      <c r="C42" s="30"/>
      <c r="D42" s="31"/>
      <c r="E42" s="31"/>
      <c r="F42" s="32"/>
      <c r="G42" s="304">
        <f t="shared" si="8"/>
        <v>0</v>
      </c>
      <c r="I42" s="30"/>
      <c r="J42" s="31"/>
      <c r="K42" s="31"/>
      <c r="L42" s="32"/>
      <c r="M42" s="304">
        <f t="shared" si="9"/>
        <v>0</v>
      </c>
    </row>
    <row r="43" spans="1:13" ht="15" customHeight="1" thickBot="1" x14ac:dyDescent="0.35">
      <c r="A43" s="9"/>
      <c r="B43" s="19" t="s">
        <v>87</v>
      </c>
      <c r="C43" s="3">
        <f>SUM(C39:C42)</f>
        <v>0</v>
      </c>
      <c r="D43" s="4">
        <f>SUM(D39:D42)</f>
        <v>0</v>
      </c>
      <c r="E43" s="4">
        <f>SUM(E39:E42)</f>
        <v>0</v>
      </c>
      <c r="F43" s="2">
        <f>SUM(F39:F42)</f>
        <v>0</v>
      </c>
      <c r="G43" s="134">
        <f t="shared" si="8"/>
        <v>0</v>
      </c>
      <c r="I43" s="3">
        <f>SUM(I39:I42)</f>
        <v>0</v>
      </c>
      <c r="J43" s="4">
        <f>SUM(J39:J42)</f>
        <v>0</v>
      </c>
      <c r="K43" s="4">
        <f>SUM(K39:K42)</f>
        <v>0</v>
      </c>
      <c r="L43" s="2">
        <f>SUM(L39:L42)</f>
        <v>0</v>
      </c>
      <c r="M43" s="134">
        <f t="shared" si="9"/>
        <v>0</v>
      </c>
    </row>
    <row r="44" spans="1:13" ht="15" customHeight="1" x14ac:dyDescent="0.3">
      <c r="A44" s="9"/>
      <c r="B44" s="302" t="str">
        <f>"Output 5: " &amp; 'Start Here'!D47</f>
        <v xml:space="preserve">Output 5: </v>
      </c>
      <c r="C44" s="26"/>
      <c r="D44" s="27"/>
      <c r="E44" s="27"/>
      <c r="F44" s="28"/>
      <c r="G44" s="133"/>
      <c r="I44" s="26"/>
      <c r="J44" s="27"/>
      <c r="K44" s="27"/>
      <c r="L44" s="28"/>
      <c r="M44" s="133"/>
    </row>
    <row r="45" spans="1:13" ht="15" customHeight="1" x14ac:dyDescent="0.3">
      <c r="A45" s="9"/>
      <c r="B45" s="12" t="s">
        <v>78</v>
      </c>
      <c r="C45" s="30"/>
      <c r="D45" s="31"/>
      <c r="E45" s="31"/>
      <c r="F45" s="32"/>
      <c r="G45" s="303">
        <f t="shared" ref="G45:G49" si="10">SUM(C45:F45)</f>
        <v>0</v>
      </c>
      <c r="I45" s="30"/>
      <c r="J45" s="31"/>
      <c r="K45" s="31"/>
      <c r="L45" s="32"/>
      <c r="M45" s="303">
        <f t="shared" ref="M45:M49" si="11">SUM(I45:L45)</f>
        <v>0</v>
      </c>
    </row>
    <row r="46" spans="1:13" ht="15" customHeight="1" x14ac:dyDescent="0.3">
      <c r="A46" s="9"/>
      <c r="B46" s="12" t="s">
        <v>79</v>
      </c>
      <c r="C46" s="30"/>
      <c r="D46" s="31"/>
      <c r="E46" s="31"/>
      <c r="F46" s="32"/>
      <c r="G46" s="303">
        <f t="shared" si="10"/>
        <v>0</v>
      </c>
      <c r="I46" s="30"/>
      <c r="J46" s="31"/>
      <c r="K46" s="31"/>
      <c r="L46" s="32"/>
      <c r="M46" s="303">
        <f t="shared" si="11"/>
        <v>0</v>
      </c>
    </row>
    <row r="47" spans="1:13" ht="15" customHeight="1" x14ac:dyDescent="0.3">
      <c r="A47" s="9"/>
      <c r="B47" s="12" t="s">
        <v>82</v>
      </c>
      <c r="C47" s="30"/>
      <c r="D47" s="31"/>
      <c r="E47" s="31"/>
      <c r="F47" s="32"/>
      <c r="G47" s="303">
        <f t="shared" si="10"/>
        <v>0</v>
      </c>
      <c r="I47" s="30"/>
      <c r="J47" s="31"/>
      <c r="K47" s="31"/>
      <c r="L47" s="32"/>
      <c r="M47" s="303">
        <f t="shared" si="11"/>
        <v>0</v>
      </c>
    </row>
    <row r="48" spans="1:13" ht="15" customHeight="1" thickBot="1" x14ac:dyDescent="0.35">
      <c r="A48" s="9"/>
      <c r="B48" s="12" t="s">
        <v>83</v>
      </c>
      <c r="C48" s="30"/>
      <c r="D48" s="31"/>
      <c r="E48" s="31"/>
      <c r="F48" s="32"/>
      <c r="G48" s="304">
        <f t="shared" si="10"/>
        <v>0</v>
      </c>
      <c r="I48" s="30"/>
      <c r="J48" s="31"/>
      <c r="K48" s="31"/>
      <c r="L48" s="32"/>
      <c r="M48" s="304">
        <f t="shared" si="11"/>
        <v>0</v>
      </c>
    </row>
    <row r="49" spans="1:13" ht="15" customHeight="1" thickBot="1" x14ac:dyDescent="0.35">
      <c r="A49" s="9"/>
      <c r="B49" s="19" t="s">
        <v>88</v>
      </c>
      <c r="C49" s="3">
        <f>SUM(C45:C48)</f>
        <v>0</v>
      </c>
      <c r="D49" s="4">
        <f>SUM(D45:D48)</f>
        <v>0</v>
      </c>
      <c r="E49" s="4">
        <f>SUM(E45:E48)</f>
        <v>0</v>
      </c>
      <c r="F49" s="2">
        <f>SUM(F45:F48)</f>
        <v>0</v>
      </c>
      <c r="G49" s="134">
        <f t="shared" si="10"/>
        <v>0</v>
      </c>
      <c r="I49" s="3">
        <f>SUM(I45:I48)</f>
        <v>0</v>
      </c>
      <c r="J49" s="4">
        <f>SUM(J45:J48)</f>
        <v>0</v>
      </c>
      <c r="K49" s="4">
        <f>SUM(K45:K48)</f>
        <v>0</v>
      </c>
      <c r="L49" s="2">
        <f>SUM(L45:L48)</f>
        <v>0</v>
      </c>
      <c r="M49" s="134">
        <f t="shared" si="11"/>
        <v>0</v>
      </c>
    </row>
    <row r="50" spans="1:13" ht="15" customHeight="1" x14ac:dyDescent="0.3">
      <c r="A50" s="9"/>
      <c r="B50" s="302" t="str">
        <f>"Output 6: " &amp; 'Start Here'!D48</f>
        <v xml:space="preserve">Output 6: </v>
      </c>
      <c r="C50" s="26"/>
      <c r="D50" s="27"/>
      <c r="E50" s="27"/>
      <c r="F50" s="28"/>
      <c r="G50" s="133"/>
      <c r="I50" s="26"/>
      <c r="J50" s="27"/>
      <c r="K50" s="27"/>
      <c r="L50" s="28"/>
      <c r="M50" s="133"/>
    </row>
    <row r="51" spans="1:13" ht="15" customHeight="1" x14ac:dyDescent="0.3">
      <c r="A51" s="9"/>
      <c r="B51" s="12" t="s">
        <v>78</v>
      </c>
      <c r="C51" s="30"/>
      <c r="D51" s="31"/>
      <c r="E51" s="31"/>
      <c r="F51" s="32"/>
      <c r="G51" s="303">
        <f t="shared" ref="G51:G55" si="12">SUM(C51:F51)</f>
        <v>0</v>
      </c>
      <c r="I51" s="30"/>
      <c r="J51" s="31"/>
      <c r="K51" s="31"/>
      <c r="L51" s="32"/>
      <c r="M51" s="303">
        <f t="shared" ref="M51:M55" si="13">SUM(I51:L51)</f>
        <v>0</v>
      </c>
    </row>
    <row r="52" spans="1:13" ht="15" customHeight="1" x14ac:dyDescent="0.3">
      <c r="A52" s="9"/>
      <c r="B52" s="12" t="s">
        <v>79</v>
      </c>
      <c r="C52" s="30"/>
      <c r="D52" s="31"/>
      <c r="E52" s="31"/>
      <c r="F52" s="32"/>
      <c r="G52" s="303">
        <f t="shared" si="12"/>
        <v>0</v>
      </c>
      <c r="I52" s="30"/>
      <c r="J52" s="31"/>
      <c r="K52" s="31"/>
      <c r="L52" s="32"/>
      <c r="M52" s="303">
        <f t="shared" si="13"/>
        <v>0</v>
      </c>
    </row>
    <row r="53" spans="1:13" ht="15" customHeight="1" x14ac:dyDescent="0.3">
      <c r="A53" s="9"/>
      <c r="B53" s="12" t="s">
        <v>82</v>
      </c>
      <c r="C53" s="30"/>
      <c r="D53" s="31"/>
      <c r="E53" s="31"/>
      <c r="F53" s="32"/>
      <c r="G53" s="303">
        <f t="shared" si="12"/>
        <v>0</v>
      </c>
      <c r="I53" s="30"/>
      <c r="J53" s="31"/>
      <c r="K53" s="31"/>
      <c r="L53" s="32"/>
      <c r="M53" s="303">
        <f t="shared" si="13"/>
        <v>0</v>
      </c>
    </row>
    <row r="54" spans="1:13" ht="15" customHeight="1" thickBot="1" x14ac:dyDescent="0.35">
      <c r="A54" s="9"/>
      <c r="B54" s="12" t="s">
        <v>83</v>
      </c>
      <c r="C54" s="30"/>
      <c r="D54" s="31"/>
      <c r="E54" s="31"/>
      <c r="F54" s="32"/>
      <c r="G54" s="304">
        <f t="shared" si="12"/>
        <v>0</v>
      </c>
      <c r="I54" s="30"/>
      <c r="J54" s="31"/>
      <c r="K54" s="31"/>
      <c r="L54" s="32"/>
      <c r="M54" s="304">
        <f t="shared" si="13"/>
        <v>0</v>
      </c>
    </row>
    <row r="55" spans="1:13" ht="15" customHeight="1" thickBot="1" x14ac:dyDescent="0.35">
      <c r="A55" s="9"/>
      <c r="B55" s="19" t="s">
        <v>89</v>
      </c>
      <c r="C55" s="3">
        <f>SUM(C51:C54)</f>
        <v>0</v>
      </c>
      <c r="D55" s="4">
        <f>SUM(D51:D54)</f>
        <v>0</v>
      </c>
      <c r="E55" s="4">
        <f>SUM(E51:E54)</f>
        <v>0</v>
      </c>
      <c r="F55" s="2">
        <f>SUM(F51:F54)</f>
        <v>0</v>
      </c>
      <c r="G55" s="134">
        <f t="shared" si="12"/>
        <v>0</v>
      </c>
      <c r="I55" s="3">
        <f>SUM(I51:I54)</f>
        <v>0</v>
      </c>
      <c r="J55" s="4">
        <f>SUM(J51:J54)</f>
        <v>0</v>
      </c>
      <c r="K55" s="4">
        <f>SUM(K51:K54)</f>
        <v>0</v>
      </c>
      <c r="L55" s="2">
        <f>SUM(L51:L54)</f>
        <v>0</v>
      </c>
      <c r="M55" s="134">
        <f t="shared" si="13"/>
        <v>0</v>
      </c>
    </row>
    <row r="56" spans="1:13" ht="15" customHeight="1" x14ac:dyDescent="0.3">
      <c r="A56" s="9"/>
      <c r="B56" s="302" t="str">
        <f>"Output 7: " &amp; 'Start Here'!D49</f>
        <v xml:space="preserve">Output 7: </v>
      </c>
      <c r="C56" s="26"/>
      <c r="D56" s="27"/>
      <c r="E56" s="27"/>
      <c r="F56" s="28"/>
      <c r="G56" s="133"/>
      <c r="I56" s="26"/>
      <c r="J56" s="27"/>
      <c r="K56" s="27"/>
      <c r="L56" s="28"/>
      <c r="M56" s="133"/>
    </row>
    <row r="57" spans="1:13" ht="15" customHeight="1" x14ac:dyDescent="0.3">
      <c r="A57" s="9"/>
      <c r="B57" s="12" t="s">
        <v>78</v>
      </c>
      <c r="C57" s="30"/>
      <c r="D57" s="31"/>
      <c r="E57" s="31"/>
      <c r="F57" s="32"/>
      <c r="G57" s="303">
        <f t="shared" ref="G57:G61" si="14">SUM(C57:F57)</f>
        <v>0</v>
      </c>
      <c r="I57" s="30"/>
      <c r="J57" s="31"/>
      <c r="K57" s="31"/>
      <c r="L57" s="32"/>
      <c r="M57" s="303">
        <f t="shared" ref="M57:M61" si="15">SUM(I57:L57)</f>
        <v>0</v>
      </c>
    </row>
    <row r="58" spans="1:13" ht="15" customHeight="1" x14ac:dyDescent="0.3">
      <c r="A58" s="9"/>
      <c r="B58" s="12" t="s">
        <v>79</v>
      </c>
      <c r="C58" s="30"/>
      <c r="D58" s="31"/>
      <c r="E58" s="31"/>
      <c r="F58" s="32"/>
      <c r="G58" s="303">
        <f t="shared" si="14"/>
        <v>0</v>
      </c>
      <c r="I58" s="30"/>
      <c r="J58" s="31"/>
      <c r="K58" s="31"/>
      <c r="L58" s="32"/>
      <c r="M58" s="303">
        <f t="shared" si="15"/>
        <v>0</v>
      </c>
    </row>
    <row r="59" spans="1:13" ht="15" customHeight="1" x14ac:dyDescent="0.3">
      <c r="A59" s="9"/>
      <c r="B59" s="12" t="s">
        <v>82</v>
      </c>
      <c r="C59" s="30"/>
      <c r="D59" s="31"/>
      <c r="E59" s="31"/>
      <c r="F59" s="32"/>
      <c r="G59" s="303">
        <f t="shared" si="14"/>
        <v>0</v>
      </c>
      <c r="I59" s="30"/>
      <c r="J59" s="31"/>
      <c r="K59" s="31"/>
      <c r="L59" s="32"/>
      <c r="M59" s="303">
        <f t="shared" si="15"/>
        <v>0</v>
      </c>
    </row>
    <row r="60" spans="1:13" ht="15" customHeight="1" thickBot="1" x14ac:dyDescent="0.35">
      <c r="A60" s="9"/>
      <c r="B60" s="12" t="s">
        <v>83</v>
      </c>
      <c r="C60" s="30"/>
      <c r="D60" s="31"/>
      <c r="E60" s="31"/>
      <c r="F60" s="32"/>
      <c r="G60" s="304">
        <f t="shared" si="14"/>
        <v>0</v>
      </c>
      <c r="I60" s="30"/>
      <c r="J60" s="31"/>
      <c r="K60" s="31"/>
      <c r="L60" s="32"/>
      <c r="M60" s="304">
        <f t="shared" si="15"/>
        <v>0</v>
      </c>
    </row>
    <row r="61" spans="1:13" ht="15" customHeight="1" thickBot="1" x14ac:dyDescent="0.35">
      <c r="A61" s="9"/>
      <c r="B61" s="19" t="s">
        <v>90</v>
      </c>
      <c r="C61" s="3">
        <f>SUM(C57:C60)</f>
        <v>0</v>
      </c>
      <c r="D61" s="4">
        <f>SUM(D57:D60)</f>
        <v>0</v>
      </c>
      <c r="E61" s="4">
        <f>SUM(E57:E60)</f>
        <v>0</v>
      </c>
      <c r="F61" s="2">
        <f>SUM(F57:F60)</f>
        <v>0</v>
      </c>
      <c r="G61" s="134">
        <f t="shared" si="14"/>
        <v>0</v>
      </c>
      <c r="I61" s="3">
        <f>SUM(I57:I60)</f>
        <v>0</v>
      </c>
      <c r="J61" s="4">
        <f>SUM(J57:J60)</f>
        <v>0</v>
      </c>
      <c r="K61" s="4">
        <f>SUM(K57:K60)</f>
        <v>0</v>
      </c>
      <c r="L61" s="2">
        <f>SUM(L57:L60)</f>
        <v>0</v>
      </c>
      <c r="M61" s="134">
        <f t="shared" si="15"/>
        <v>0</v>
      </c>
    </row>
    <row r="62" spans="1:13" ht="15" customHeight="1" x14ac:dyDescent="0.3">
      <c r="A62" s="9"/>
      <c r="B62" s="302" t="str">
        <f>"Output 8: " &amp; 'Start Here'!D50</f>
        <v xml:space="preserve">Output 8: </v>
      </c>
      <c r="C62" s="26"/>
      <c r="D62" s="27"/>
      <c r="E62" s="27"/>
      <c r="F62" s="28"/>
      <c r="G62" s="133"/>
      <c r="I62" s="26"/>
      <c r="J62" s="27"/>
      <c r="K62" s="27"/>
      <c r="L62" s="28"/>
      <c r="M62" s="133"/>
    </row>
    <row r="63" spans="1:13" ht="15" customHeight="1" x14ac:dyDescent="0.3">
      <c r="A63" s="9"/>
      <c r="B63" s="12" t="s">
        <v>78</v>
      </c>
      <c r="C63" s="30"/>
      <c r="D63" s="31"/>
      <c r="E63" s="31"/>
      <c r="F63" s="32"/>
      <c r="G63" s="303">
        <f t="shared" ref="G63:G67" si="16">SUM(C63:F63)</f>
        <v>0</v>
      </c>
      <c r="I63" s="30"/>
      <c r="J63" s="31"/>
      <c r="K63" s="31"/>
      <c r="L63" s="32"/>
      <c r="M63" s="303">
        <f t="shared" ref="M63:M67" si="17">SUM(I63:L63)</f>
        <v>0</v>
      </c>
    </row>
    <row r="64" spans="1:13" ht="15" customHeight="1" x14ac:dyDescent="0.3">
      <c r="A64" s="9"/>
      <c r="B64" s="12" t="s">
        <v>79</v>
      </c>
      <c r="C64" s="30"/>
      <c r="D64" s="31"/>
      <c r="E64" s="31"/>
      <c r="F64" s="32"/>
      <c r="G64" s="303">
        <f t="shared" si="16"/>
        <v>0</v>
      </c>
      <c r="I64" s="30"/>
      <c r="J64" s="31"/>
      <c r="K64" s="31"/>
      <c r="L64" s="32"/>
      <c r="M64" s="303">
        <f t="shared" si="17"/>
        <v>0</v>
      </c>
    </row>
    <row r="65" spans="1:13" ht="15" customHeight="1" x14ac:dyDescent="0.3">
      <c r="A65" s="9"/>
      <c r="B65" s="12" t="s">
        <v>82</v>
      </c>
      <c r="C65" s="30"/>
      <c r="D65" s="31"/>
      <c r="E65" s="31"/>
      <c r="F65" s="32"/>
      <c r="G65" s="303">
        <f t="shared" si="16"/>
        <v>0</v>
      </c>
      <c r="I65" s="30"/>
      <c r="J65" s="31"/>
      <c r="K65" s="31"/>
      <c r="L65" s="32"/>
      <c r="M65" s="303">
        <f t="shared" si="17"/>
        <v>0</v>
      </c>
    </row>
    <row r="66" spans="1:13" ht="15" customHeight="1" thickBot="1" x14ac:dyDescent="0.35">
      <c r="A66" s="9"/>
      <c r="B66" s="12" t="s">
        <v>83</v>
      </c>
      <c r="C66" s="30"/>
      <c r="D66" s="31"/>
      <c r="E66" s="31"/>
      <c r="F66" s="32"/>
      <c r="G66" s="304">
        <f t="shared" si="16"/>
        <v>0</v>
      </c>
      <c r="I66" s="30"/>
      <c r="J66" s="31"/>
      <c r="K66" s="31"/>
      <c r="L66" s="32"/>
      <c r="M66" s="304">
        <f t="shared" si="17"/>
        <v>0</v>
      </c>
    </row>
    <row r="67" spans="1:13" ht="15" customHeight="1" thickBot="1" x14ac:dyDescent="0.35">
      <c r="A67" s="9"/>
      <c r="B67" s="29" t="s">
        <v>91</v>
      </c>
      <c r="C67" s="3">
        <f>SUM(C63:C66)</f>
        <v>0</v>
      </c>
      <c r="D67" s="4">
        <f>SUM(D63:D66)</f>
        <v>0</v>
      </c>
      <c r="E67" s="4">
        <f>SUM(E63:E66)</f>
        <v>0</v>
      </c>
      <c r="F67" s="2">
        <f>SUM(F63:F66)</f>
        <v>0</v>
      </c>
      <c r="G67" s="134">
        <f t="shared" si="16"/>
        <v>0</v>
      </c>
      <c r="I67" s="3">
        <f>SUM(I63:I66)</f>
        <v>0</v>
      </c>
      <c r="J67" s="4">
        <f>SUM(J63:J66)</f>
        <v>0</v>
      </c>
      <c r="K67" s="4">
        <f>SUM(K63:K66)</f>
        <v>0</v>
      </c>
      <c r="L67" s="2">
        <f>SUM(L63:L66)</f>
        <v>0</v>
      </c>
      <c r="M67" s="134">
        <f t="shared" si="17"/>
        <v>0</v>
      </c>
    </row>
    <row r="68" spans="1:13" ht="15" thickBot="1" x14ac:dyDescent="0.35"/>
    <row r="69" spans="1:13" ht="15" thickBot="1" x14ac:dyDescent="0.35">
      <c r="B69" s="29" t="s">
        <v>92</v>
      </c>
      <c r="C69" s="3">
        <f>C25+C31+C37+C43+C49+C55+C61+C67</f>
        <v>0</v>
      </c>
      <c r="D69" s="4">
        <f t="shared" ref="D69:E69" si="18">D25+D31+D37+D43+D49+D55+D61+D67</f>
        <v>0</v>
      </c>
      <c r="E69" s="4">
        <f t="shared" si="18"/>
        <v>0</v>
      </c>
      <c r="F69" s="2">
        <f>F25+F31+F37+F43+F49+F55+F61+F67</f>
        <v>0</v>
      </c>
      <c r="G69" s="132">
        <f>SUM(C69:F69)</f>
        <v>0</v>
      </c>
      <c r="I69" s="3">
        <f t="shared" ref="I69:L69" si="19">I25+I31+I37+I43+I49+I55+I61+I67</f>
        <v>0</v>
      </c>
      <c r="J69" s="4">
        <f t="shared" si="19"/>
        <v>0</v>
      </c>
      <c r="K69" s="4">
        <f t="shared" si="19"/>
        <v>0</v>
      </c>
      <c r="L69" s="2">
        <f t="shared" si="19"/>
        <v>0</v>
      </c>
      <c r="M69" s="132">
        <f>SUM(I69:L69)</f>
        <v>0</v>
      </c>
    </row>
    <row r="70" spans="1:13" ht="15" thickBot="1" x14ac:dyDescent="0.35"/>
    <row r="71" spans="1:13" ht="15" thickBot="1" x14ac:dyDescent="0.35">
      <c r="B71" s="29" t="s">
        <v>93</v>
      </c>
      <c r="C71" s="3">
        <f>C69+C17</f>
        <v>0</v>
      </c>
      <c r="D71" s="4">
        <f t="shared" ref="D71:F71" si="20">D69+D17</f>
        <v>0</v>
      </c>
      <c r="E71" s="4">
        <f t="shared" si="20"/>
        <v>0</v>
      </c>
      <c r="F71" s="2">
        <f t="shared" si="20"/>
        <v>0</v>
      </c>
      <c r="G71" s="134">
        <f>SUM(C71:F71)</f>
        <v>0</v>
      </c>
      <c r="I71" s="3">
        <f t="shared" ref="I71:L71" si="21">I69+I17</f>
        <v>0</v>
      </c>
      <c r="J71" s="4">
        <f t="shared" si="21"/>
        <v>0</v>
      </c>
      <c r="K71" s="4">
        <f t="shared" si="21"/>
        <v>0</v>
      </c>
      <c r="L71" s="2">
        <f t="shared" si="21"/>
        <v>0</v>
      </c>
      <c r="M71" s="134">
        <f>SUM(I71:L71)</f>
        <v>0</v>
      </c>
    </row>
    <row r="72" spans="1:13" ht="15" thickBot="1" x14ac:dyDescent="0.35"/>
    <row r="73" spans="1:13" ht="15" customHeight="1" thickBot="1" x14ac:dyDescent="0.35">
      <c r="A73" s="9"/>
      <c r="B73" s="22" t="s">
        <v>98</v>
      </c>
      <c r="C73" s="36"/>
      <c r="D73" s="37"/>
      <c r="E73" s="37"/>
      <c r="F73" s="38"/>
      <c r="G73" s="134">
        <f>SUM(C73:F73)</f>
        <v>0</v>
      </c>
      <c r="I73" s="36"/>
      <c r="J73" s="37"/>
      <c r="K73" s="37"/>
      <c r="L73" s="38"/>
      <c r="M73" s="134">
        <f>SUM(I73:L73)</f>
        <v>0</v>
      </c>
    </row>
  </sheetData>
  <sheetProtection algorithmName="SHA-512" hashValue="RlvrM5elAL49FRS8GNOAm3N88p8lzObmlp6opHXewlG0DMzpLTqEi/RaZcFvjVr2sP6IChtdCetm72SXJvSqYQ==" saltValue="MUqUDbEFU9eGUiQLNMk+Eg==" spinCount="100000" sheet="1" objects="1" scenarios="1"/>
  <mergeCells count="16">
    <mergeCell ref="I2:L6"/>
    <mergeCell ref="B8:F8"/>
    <mergeCell ref="C12:C14"/>
    <mergeCell ref="D12:D14"/>
    <mergeCell ref="E12:E14"/>
    <mergeCell ref="F12:F14"/>
    <mergeCell ref="I12:I14"/>
    <mergeCell ref="J12:J14"/>
    <mergeCell ref="K12:K14"/>
    <mergeCell ref="G12:G14"/>
    <mergeCell ref="M12:M14"/>
    <mergeCell ref="C11:G11"/>
    <mergeCell ref="I11:M11"/>
    <mergeCell ref="B9:M9"/>
    <mergeCell ref="L12:L14"/>
    <mergeCell ref="B13:B1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6CA5-40D8-46FA-9F4C-9189156DD7EB}">
  <sheetPr>
    <tabColor rgb="FF002060"/>
    <pageSetUpPr fitToPage="1"/>
  </sheetPr>
  <dimension ref="A2:O101"/>
  <sheetViews>
    <sheetView zoomScale="85" zoomScaleNormal="85" workbookViewId="0">
      <selection activeCell="D95" sqref="D95"/>
    </sheetView>
  </sheetViews>
  <sheetFormatPr defaultColWidth="9.109375" defaultRowHeight="14.4" x14ac:dyDescent="0.3"/>
  <cols>
    <col min="1" max="1" width="0.6640625" style="1" customWidth="1"/>
    <col min="2" max="2" width="59.5546875" style="1" customWidth="1"/>
    <col min="3" max="10" width="16.33203125" style="1" customWidth="1"/>
    <col min="11" max="11" width="2.6640625" style="1" customWidth="1"/>
    <col min="12" max="12" width="16.33203125" style="1" customWidth="1"/>
    <col min="13" max="16384" width="9.109375" style="1"/>
  </cols>
  <sheetData>
    <row r="2" spans="1:10" x14ac:dyDescent="0.3">
      <c r="B2" s="5" t="s">
        <v>60</v>
      </c>
      <c r="C2" s="6"/>
      <c r="D2" s="6"/>
      <c r="E2" s="6"/>
      <c r="H2" s="247" t="s">
        <v>61</v>
      </c>
      <c r="I2" s="248"/>
      <c r="J2" s="249"/>
    </row>
    <row r="3" spans="1:10" x14ac:dyDescent="0.3">
      <c r="B3" s="7" t="s">
        <v>62</v>
      </c>
      <c r="C3" s="8">
        <v>425</v>
      </c>
      <c r="D3" s="7" t="s">
        <v>63</v>
      </c>
      <c r="E3" s="7"/>
      <c r="H3" s="250"/>
      <c r="I3" s="251"/>
      <c r="J3" s="252"/>
    </row>
    <row r="4" spans="1:10" x14ac:dyDescent="0.3">
      <c r="B4" s="7" t="s">
        <v>64</v>
      </c>
      <c r="C4" s="8">
        <v>850</v>
      </c>
      <c r="D4" s="7" t="s">
        <v>63</v>
      </c>
      <c r="E4" s="7"/>
      <c r="H4" s="250"/>
      <c r="I4" s="251"/>
      <c r="J4" s="252"/>
    </row>
    <row r="5" spans="1:10" x14ac:dyDescent="0.3">
      <c r="B5" s="7" t="s">
        <v>65</v>
      </c>
      <c r="C5" s="8">
        <v>850</v>
      </c>
      <c r="D5" s="7" t="s">
        <v>66</v>
      </c>
      <c r="E5" s="7"/>
      <c r="H5" s="250"/>
      <c r="I5" s="251"/>
      <c r="J5" s="252"/>
    </row>
    <row r="6" spans="1:10" x14ac:dyDescent="0.3">
      <c r="B6" s="7" t="s">
        <v>67</v>
      </c>
      <c r="C6" s="8">
        <v>1275</v>
      </c>
      <c r="D6" s="7" t="s">
        <v>66</v>
      </c>
      <c r="E6" s="7"/>
      <c r="H6" s="253"/>
      <c r="I6" s="254"/>
      <c r="J6" s="255"/>
    </row>
    <row r="7" spans="1:10" ht="18.600000000000001" thickBot="1" x14ac:dyDescent="0.4">
      <c r="J7" s="39" t="s">
        <v>99</v>
      </c>
    </row>
    <row r="8" spans="1:10" ht="26.25" customHeight="1" thickBot="1" x14ac:dyDescent="0.35">
      <c r="A8" s="9"/>
      <c r="B8" s="266" t="s">
        <v>68</v>
      </c>
      <c r="C8" s="267"/>
      <c r="D8" s="267"/>
      <c r="E8" s="267"/>
      <c r="F8" s="267"/>
      <c r="G8" s="267"/>
      <c r="H8" s="267"/>
      <c r="I8" s="267"/>
      <c r="J8" s="268"/>
    </row>
    <row r="9" spans="1:10" ht="63.9" customHeight="1" thickBot="1" x14ac:dyDescent="0.35">
      <c r="A9" s="9"/>
      <c r="B9" s="269" t="s">
        <v>100</v>
      </c>
      <c r="C9" s="270"/>
      <c r="D9" s="270"/>
      <c r="E9" s="270"/>
      <c r="F9" s="270"/>
      <c r="G9" s="270"/>
      <c r="H9" s="270"/>
      <c r="I9" s="270"/>
      <c r="J9" s="271"/>
    </row>
    <row r="10" spans="1:10" ht="15" thickBot="1" x14ac:dyDescent="0.35"/>
    <row r="11" spans="1:10" ht="42.75" customHeight="1" thickBot="1" x14ac:dyDescent="0.35">
      <c r="A11" s="9"/>
      <c r="B11" s="310">
        <f>'Start Here'!D17</f>
        <v>0</v>
      </c>
      <c r="C11" s="272" t="s">
        <v>101</v>
      </c>
      <c r="D11" s="273"/>
      <c r="E11" s="273"/>
      <c r="F11" s="274"/>
      <c r="G11" s="272" t="s">
        <v>102</v>
      </c>
      <c r="H11" s="273"/>
      <c r="I11" s="274"/>
      <c r="J11" s="257" t="s">
        <v>103</v>
      </c>
    </row>
    <row r="12" spans="1:10" ht="15" customHeight="1" thickBot="1" x14ac:dyDescent="0.35">
      <c r="A12" s="9"/>
      <c r="B12" s="311" t="str">
        <f>'Start Here'!D19</f>
        <v>[Month, Year] to [Month, Year]</v>
      </c>
      <c r="C12" s="257" t="s">
        <v>31</v>
      </c>
      <c r="D12" s="257" t="s">
        <v>24</v>
      </c>
      <c r="E12" s="257" t="s">
        <v>104</v>
      </c>
      <c r="F12" s="275" t="s">
        <v>105</v>
      </c>
      <c r="G12" s="257" t="s">
        <v>31</v>
      </c>
      <c r="H12" s="257" t="s">
        <v>106</v>
      </c>
      <c r="I12" s="257" t="s">
        <v>107</v>
      </c>
      <c r="J12" s="258"/>
    </row>
    <row r="13" spans="1:10" x14ac:dyDescent="0.3">
      <c r="A13" s="9"/>
      <c r="B13" s="277" t="s">
        <v>77</v>
      </c>
      <c r="C13" s="258"/>
      <c r="D13" s="258"/>
      <c r="E13" s="258"/>
      <c r="F13" s="275"/>
      <c r="G13" s="258"/>
      <c r="H13" s="258"/>
      <c r="I13" s="258"/>
      <c r="J13" s="258"/>
    </row>
    <row r="14" spans="1:10" ht="15" customHeight="1" thickBot="1" x14ac:dyDescent="0.35">
      <c r="A14" s="9"/>
      <c r="B14" s="278"/>
      <c r="C14" s="259"/>
      <c r="D14" s="259"/>
      <c r="E14" s="259"/>
      <c r="F14" s="276"/>
      <c r="G14" s="259"/>
      <c r="H14" s="259"/>
      <c r="I14" s="259"/>
      <c r="J14" s="259"/>
    </row>
    <row r="15" spans="1:10" ht="15" customHeight="1" x14ac:dyDescent="0.3">
      <c r="A15" s="9"/>
      <c r="B15" s="12" t="s">
        <v>78</v>
      </c>
      <c r="C15" s="114">
        <f>SUM('Own Contribution'!C15:F15)</f>
        <v>0</v>
      </c>
      <c r="D15" s="80">
        <f>SUM('Own Contribution'!I15:L15)</f>
        <v>0</v>
      </c>
      <c r="E15" s="100">
        <f>SUM('Own Contribution'!O15:R15)</f>
        <v>0</v>
      </c>
      <c r="F15" s="113">
        <f>SUM(C15:E15)</f>
        <v>0</v>
      </c>
      <c r="G15" s="40"/>
      <c r="H15" s="85">
        <f>SUM('DMFA Contribution'!I15:L15)</f>
        <v>0</v>
      </c>
      <c r="I15" s="81">
        <f>+H15</f>
        <v>0</v>
      </c>
      <c r="J15" s="82">
        <f>+I15+F15</f>
        <v>0</v>
      </c>
    </row>
    <row r="16" spans="1:10" ht="15" customHeight="1" thickBot="1" x14ac:dyDescent="0.35">
      <c r="A16" s="9"/>
      <c r="B16" s="12" t="s">
        <v>79</v>
      </c>
      <c r="C16" s="115">
        <f>SUM('Own Contribution'!C16:F16)</f>
        <v>0</v>
      </c>
      <c r="D16" s="80">
        <f>SUM('Own Contribution'!I16:L16)</f>
        <v>0</v>
      </c>
      <c r="E16" s="80">
        <f>SUM('Own Contribution'!O16:R16)</f>
        <v>0</v>
      </c>
      <c r="F16" s="83">
        <f>SUM(C16:E16)</f>
        <v>0</v>
      </c>
      <c r="G16" s="40"/>
      <c r="H16" s="85">
        <f>SUM('DMFA Contribution'!I16:L16)</f>
        <v>0</v>
      </c>
      <c r="I16" s="83">
        <f>+H16</f>
        <v>0</v>
      </c>
      <c r="J16" s="82">
        <f>+I16+F16</f>
        <v>0</v>
      </c>
    </row>
    <row r="17" spans="1:10" ht="15" customHeight="1" thickBot="1" x14ac:dyDescent="0.35">
      <c r="A17" s="9"/>
      <c r="B17" s="41" t="s">
        <v>80</v>
      </c>
      <c r="C17" s="4">
        <f t="shared" ref="C17:J17" si="0">SUM(C15:C16)</f>
        <v>0</v>
      </c>
      <c r="D17" s="4">
        <f t="shared" si="0"/>
        <v>0</v>
      </c>
      <c r="E17" s="4">
        <f t="shared" si="0"/>
        <v>0</v>
      </c>
      <c r="F17" s="108">
        <f>SUM(F15:F16)</f>
        <v>0</v>
      </c>
      <c r="G17" s="101"/>
      <c r="H17" s="4">
        <f t="shared" si="0"/>
        <v>0</v>
      </c>
      <c r="I17" s="84">
        <f>+H17</f>
        <v>0</v>
      </c>
      <c r="J17" s="93">
        <f t="shared" si="0"/>
        <v>0</v>
      </c>
    </row>
    <row r="18" spans="1:10" ht="15" customHeight="1" thickBot="1" x14ac:dyDescent="0.35">
      <c r="A18" s="9"/>
      <c r="B18" s="42"/>
      <c r="C18" s="21"/>
      <c r="D18" s="44"/>
      <c r="J18" s="45"/>
    </row>
    <row r="19" spans="1:10" ht="15" customHeight="1" thickBot="1" x14ac:dyDescent="0.35">
      <c r="A19" s="9"/>
      <c r="B19" s="46" t="s">
        <v>81</v>
      </c>
      <c r="C19" s="24"/>
      <c r="D19" s="24"/>
      <c r="E19" s="101"/>
      <c r="F19" s="99"/>
      <c r="G19" s="23"/>
      <c r="H19" s="24"/>
      <c r="I19" s="25"/>
      <c r="J19" s="25"/>
    </row>
    <row r="20" spans="1:10" ht="15" customHeight="1" x14ac:dyDescent="0.3">
      <c r="A20" s="9"/>
      <c r="B20" s="312" t="str">
        <f>"Output 1: " &amp; 'Start Here'!D43</f>
        <v xml:space="preserve">Output 1: </v>
      </c>
      <c r="C20" s="27"/>
      <c r="D20" s="27"/>
      <c r="E20" s="102"/>
      <c r="F20" s="27"/>
      <c r="G20" s="110"/>
      <c r="H20" s="47"/>
      <c r="I20" s="48"/>
      <c r="J20" s="49"/>
    </row>
    <row r="21" spans="1:10" ht="15" customHeight="1" x14ac:dyDescent="0.3">
      <c r="A21" s="9"/>
      <c r="B21" s="117" t="s">
        <v>78</v>
      </c>
      <c r="C21" s="109">
        <f>SUM('Own Contribution'!C21:F21)</f>
        <v>0</v>
      </c>
      <c r="D21" s="80">
        <f>SUM('Own Contribution'!I21:L21)</f>
        <v>0</v>
      </c>
      <c r="E21" s="80">
        <f>SUM('Own Contribution'!O21:R21)</f>
        <v>0</v>
      </c>
      <c r="F21" s="81">
        <f>SUM(C21:E21)</f>
        <v>0</v>
      </c>
      <c r="G21" s="109">
        <f>SUM('DMFA Contribution'!C21:F21)</f>
        <v>0</v>
      </c>
      <c r="H21" s="85">
        <f>SUM('DMFA Contribution'!I21:L21)</f>
        <v>0</v>
      </c>
      <c r="I21" s="81">
        <f>+H21+G21</f>
        <v>0</v>
      </c>
      <c r="J21" s="82">
        <f>+I21+F21</f>
        <v>0</v>
      </c>
    </row>
    <row r="22" spans="1:10" ht="15" customHeight="1" x14ac:dyDescent="0.3">
      <c r="A22" s="9"/>
      <c r="B22" s="117" t="s">
        <v>79</v>
      </c>
      <c r="C22" s="109">
        <f>SUM('Own Contribution'!C22:F22)</f>
        <v>0</v>
      </c>
      <c r="D22" s="80">
        <f>SUM('Own Contribution'!I22:L22)</f>
        <v>0</v>
      </c>
      <c r="E22" s="80">
        <f>SUM('Own Contribution'!O22:R22)</f>
        <v>0</v>
      </c>
      <c r="F22" s="81">
        <f>SUM(C22:E22)</f>
        <v>0</v>
      </c>
      <c r="G22" s="109">
        <f>SUM('DMFA Contribution'!C22:F22)</f>
        <v>0</v>
      </c>
      <c r="H22" s="85">
        <f>SUM('DMFA Contribution'!I22:L22)</f>
        <v>0</v>
      </c>
      <c r="I22" s="81">
        <f>+H22+G22</f>
        <v>0</v>
      </c>
      <c r="J22" s="82">
        <f>+I22+F22</f>
        <v>0</v>
      </c>
    </row>
    <row r="23" spans="1:10" ht="15" customHeight="1" x14ac:dyDescent="0.3">
      <c r="A23" s="9"/>
      <c r="B23" s="117" t="s">
        <v>82</v>
      </c>
      <c r="C23" s="109">
        <f>SUM('Own Contribution'!C23:F23)</f>
        <v>0</v>
      </c>
      <c r="D23" s="80">
        <f>SUM('Own Contribution'!I23:L23)</f>
        <v>0</v>
      </c>
      <c r="E23" s="80">
        <f>SUM('Own Contribution'!O23:R23)</f>
        <v>0</v>
      </c>
      <c r="F23" s="81">
        <f>SUM(C23:E23)</f>
        <v>0</v>
      </c>
      <c r="G23" s="109">
        <f>SUM('DMFA Contribution'!C23:F23)</f>
        <v>0</v>
      </c>
      <c r="H23" s="85">
        <f>SUM('DMFA Contribution'!I23:L23)</f>
        <v>0</v>
      </c>
      <c r="I23" s="81">
        <f>+H23+G23</f>
        <v>0</v>
      </c>
      <c r="J23" s="82">
        <f>+I23+F23</f>
        <v>0</v>
      </c>
    </row>
    <row r="24" spans="1:10" ht="15" customHeight="1" thickBot="1" x14ac:dyDescent="0.35">
      <c r="A24" s="9"/>
      <c r="B24" s="117" t="s">
        <v>83</v>
      </c>
      <c r="C24" s="109">
        <f>SUM('Own Contribution'!C24:F24)</f>
        <v>0</v>
      </c>
      <c r="D24" s="80">
        <f>SUM('Own Contribution'!I24:L24)</f>
        <v>0</v>
      </c>
      <c r="E24" s="80">
        <f>SUM('Own Contribution'!O24:R24)</f>
        <v>0</v>
      </c>
      <c r="F24" s="83">
        <f>SUM(C24:E24)</f>
        <v>0</v>
      </c>
      <c r="G24" s="109">
        <f>SUM('DMFA Contribution'!C24:F24)</f>
        <v>0</v>
      </c>
      <c r="H24" s="85">
        <f>SUM('DMFA Contribution'!I24:L24)</f>
        <v>0</v>
      </c>
      <c r="I24" s="81">
        <f>+H24+G24</f>
        <v>0</v>
      </c>
      <c r="J24" s="82">
        <f>+I24+F24</f>
        <v>0</v>
      </c>
    </row>
    <row r="25" spans="1:10" ht="15" customHeight="1" thickBot="1" x14ac:dyDescent="0.35">
      <c r="A25" s="9"/>
      <c r="B25" s="41" t="s">
        <v>84</v>
      </c>
      <c r="C25" s="103">
        <f>SUM(C21:C24)</f>
        <v>0</v>
      </c>
      <c r="D25" s="4">
        <f>SUM(D21:D24)</f>
        <v>0</v>
      </c>
      <c r="E25" s="103">
        <f>SUM(E21:E24)</f>
        <v>0</v>
      </c>
      <c r="F25" s="104">
        <f>SUM(C25:E25)</f>
        <v>0</v>
      </c>
      <c r="G25" s="86">
        <f>SUM(G21:G24)</f>
        <v>0</v>
      </c>
      <c r="H25" s="87">
        <f>SUM(H21:H24)</f>
        <v>0</v>
      </c>
      <c r="I25" s="108">
        <f>+H25+G25</f>
        <v>0</v>
      </c>
      <c r="J25" s="93">
        <f>+I25+F25</f>
        <v>0</v>
      </c>
    </row>
    <row r="26" spans="1:10" ht="15" customHeight="1" x14ac:dyDescent="0.3">
      <c r="A26" s="9"/>
      <c r="B26" s="312" t="str">
        <f>"Output 2: " &amp; 'Start Here'!D44</f>
        <v xml:space="preserve">Output 2: </v>
      </c>
      <c r="C26" s="27"/>
      <c r="D26" s="27"/>
      <c r="E26" s="102"/>
      <c r="F26" s="112"/>
      <c r="G26" s="47"/>
      <c r="H26" s="47"/>
      <c r="I26" s="48"/>
      <c r="J26" s="49"/>
    </row>
    <row r="27" spans="1:10" ht="15" customHeight="1" x14ac:dyDescent="0.3">
      <c r="A27" s="9"/>
      <c r="B27" s="117" t="s">
        <v>78</v>
      </c>
      <c r="C27" s="109">
        <f>SUM('Own Contribution'!C27:F27)</f>
        <v>0</v>
      </c>
      <c r="D27" s="80">
        <f>SUM('Own Contribution'!I27:L27)</f>
        <v>0</v>
      </c>
      <c r="E27" s="80">
        <f>SUM('Own Contribution'!O27:R27)</f>
        <v>0</v>
      </c>
      <c r="F27" s="81">
        <f>SUM(C27:E27)</f>
        <v>0</v>
      </c>
      <c r="G27" s="109">
        <f>SUM('DMFA Contribution'!C27:F27)</f>
        <v>0</v>
      </c>
      <c r="H27" s="85">
        <f>SUM('DMFA Contribution'!I27:L27)</f>
        <v>0</v>
      </c>
      <c r="I27" s="81">
        <f>+H27+G27</f>
        <v>0</v>
      </c>
      <c r="J27" s="82">
        <f>+I27+F27</f>
        <v>0</v>
      </c>
    </row>
    <row r="28" spans="1:10" ht="15" customHeight="1" x14ac:dyDescent="0.3">
      <c r="A28" s="9"/>
      <c r="B28" s="117" t="s">
        <v>79</v>
      </c>
      <c r="C28" s="109">
        <f>SUM('Own Contribution'!C28:F28)</f>
        <v>0</v>
      </c>
      <c r="D28" s="80">
        <f>SUM('Own Contribution'!I28:L28)</f>
        <v>0</v>
      </c>
      <c r="E28" s="80">
        <f>SUM('Own Contribution'!O28:R28)</f>
        <v>0</v>
      </c>
      <c r="F28" s="81">
        <f>SUM(C28:E28)</f>
        <v>0</v>
      </c>
      <c r="G28" s="109">
        <f>SUM('DMFA Contribution'!C28:F28)</f>
        <v>0</v>
      </c>
      <c r="H28" s="85">
        <f>SUM('DMFA Contribution'!I28:L28)</f>
        <v>0</v>
      </c>
      <c r="I28" s="81">
        <f>+H28+G28</f>
        <v>0</v>
      </c>
      <c r="J28" s="82">
        <f>+I28+F28</f>
        <v>0</v>
      </c>
    </row>
    <row r="29" spans="1:10" ht="15" customHeight="1" x14ac:dyDescent="0.3">
      <c r="A29" s="9"/>
      <c r="B29" s="117" t="s">
        <v>82</v>
      </c>
      <c r="C29" s="109">
        <f>SUM('Own Contribution'!C29:F29)</f>
        <v>0</v>
      </c>
      <c r="D29" s="80">
        <f>SUM('Own Contribution'!I29:L29)</f>
        <v>0</v>
      </c>
      <c r="E29" s="80">
        <f>SUM('Own Contribution'!O29:R29)</f>
        <v>0</v>
      </c>
      <c r="F29" s="81">
        <f>SUM(C29:E29)</f>
        <v>0</v>
      </c>
      <c r="G29" s="109">
        <f>SUM('DMFA Contribution'!C29:F29)</f>
        <v>0</v>
      </c>
      <c r="H29" s="85">
        <f>SUM('DMFA Contribution'!I29:L29)</f>
        <v>0</v>
      </c>
      <c r="I29" s="81">
        <f>+H29+G29</f>
        <v>0</v>
      </c>
      <c r="J29" s="82">
        <f>+I29+F29</f>
        <v>0</v>
      </c>
    </row>
    <row r="30" spans="1:10" ht="15" customHeight="1" thickBot="1" x14ac:dyDescent="0.35">
      <c r="A30" s="9"/>
      <c r="B30" s="117" t="s">
        <v>83</v>
      </c>
      <c r="C30" s="109">
        <f>SUM('Own Contribution'!C30:F30)</f>
        <v>0</v>
      </c>
      <c r="D30" s="80">
        <f>SUM('Own Contribution'!I30:L30)</f>
        <v>0</v>
      </c>
      <c r="E30" s="80">
        <f>SUM('Own Contribution'!O30:R30)</f>
        <v>0</v>
      </c>
      <c r="F30" s="81">
        <f>SUM(C30:E30)</f>
        <v>0</v>
      </c>
      <c r="G30" s="109">
        <f>SUM('DMFA Contribution'!C30:F30)</f>
        <v>0</v>
      </c>
      <c r="H30" s="85">
        <f>SUM('DMFA Contribution'!I30:L30)</f>
        <v>0</v>
      </c>
      <c r="I30" s="81">
        <f>+H30+G30</f>
        <v>0</v>
      </c>
      <c r="J30" s="82">
        <f>+I30+F30</f>
        <v>0</v>
      </c>
    </row>
    <row r="31" spans="1:10" ht="15" customHeight="1" thickBot="1" x14ac:dyDescent="0.35">
      <c r="A31" s="9"/>
      <c r="B31" s="41" t="s">
        <v>85</v>
      </c>
      <c r="C31" s="103">
        <f>SUM(C27:C30)</f>
        <v>0</v>
      </c>
      <c r="D31" s="4">
        <f>SUM(D27:D30)</f>
        <v>0</v>
      </c>
      <c r="E31" s="103">
        <f>SUM(E27:E30)</f>
        <v>0</v>
      </c>
      <c r="F31" s="108">
        <f>SUM(C31:E31)</f>
        <v>0</v>
      </c>
      <c r="G31" s="111">
        <f>SUM(G27:G30)</f>
        <v>0</v>
      </c>
      <c r="H31" s="87">
        <f>SUM(H27:H30)</f>
        <v>0</v>
      </c>
      <c r="I31" s="108">
        <f>+H31+G31</f>
        <v>0</v>
      </c>
      <c r="J31" s="93">
        <f>+I31+F31</f>
        <v>0</v>
      </c>
    </row>
    <row r="32" spans="1:10" ht="15" customHeight="1" x14ac:dyDescent="0.3">
      <c r="A32" s="9"/>
      <c r="B32" s="312" t="str">
        <f>"Output 3: " &amp; 'Start Here'!D45</f>
        <v xml:space="preserve">Output 3: </v>
      </c>
      <c r="C32" s="27"/>
      <c r="D32" s="27"/>
      <c r="E32" s="102"/>
      <c r="F32" s="112"/>
      <c r="G32" s="47"/>
      <c r="H32" s="47"/>
      <c r="I32" s="48"/>
      <c r="J32" s="49"/>
    </row>
    <row r="33" spans="1:10" ht="15" customHeight="1" x14ac:dyDescent="0.3">
      <c r="A33" s="9"/>
      <c r="B33" s="117" t="s">
        <v>78</v>
      </c>
      <c r="C33" s="109">
        <f>SUM('Own Contribution'!C33:F33)</f>
        <v>0</v>
      </c>
      <c r="D33" s="80">
        <f>SUM('Own Contribution'!I33:L33)</f>
        <v>0</v>
      </c>
      <c r="E33" s="80">
        <f>SUM('Own Contribution'!O33:R33)</f>
        <v>0</v>
      </c>
      <c r="F33" s="81">
        <f>SUM(C33:E33)</f>
        <v>0</v>
      </c>
      <c r="G33" s="109">
        <f>SUM('DMFA Contribution'!C33:F33)</f>
        <v>0</v>
      </c>
      <c r="H33" s="85">
        <f>SUM('DMFA Contribution'!I33:L33)</f>
        <v>0</v>
      </c>
      <c r="I33" s="81">
        <f>+H33+G33</f>
        <v>0</v>
      </c>
      <c r="J33" s="82">
        <f>+I33+F33</f>
        <v>0</v>
      </c>
    </row>
    <row r="34" spans="1:10" ht="15" customHeight="1" x14ac:dyDescent="0.3">
      <c r="A34" s="9"/>
      <c r="B34" s="117" t="s">
        <v>79</v>
      </c>
      <c r="C34" s="109">
        <f>SUM('Own Contribution'!C34:F34)</f>
        <v>0</v>
      </c>
      <c r="D34" s="80">
        <f>SUM('Own Contribution'!I34:L34)</f>
        <v>0</v>
      </c>
      <c r="E34" s="80">
        <f>SUM('Own Contribution'!O34:R34)</f>
        <v>0</v>
      </c>
      <c r="F34" s="81">
        <f>SUM(C34:E34)</f>
        <v>0</v>
      </c>
      <c r="G34" s="109">
        <f>SUM('DMFA Contribution'!C34:F34)</f>
        <v>0</v>
      </c>
      <c r="H34" s="85">
        <f>SUM('DMFA Contribution'!I34:L34)</f>
        <v>0</v>
      </c>
      <c r="I34" s="81">
        <f>+H34+G34</f>
        <v>0</v>
      </c>
      <c r="J34" s="82">
        <f>+I34+F34</f>
        <v>0</v>
      </c>
    </row>
    <row r="35" spans="1:10" ht="15" customHeight="1" x14ac:dyDescent="0.3">
      <c r="A35" s="9"/>
      <c r="B35" s="117" t="s">
        <v>82</v>
      </c>
      <c r="C35" s="109">
        <f>SUM('Own Contribution'!C35:F35)</f>
        <v>0</v>
      </c>
      <c r="D35" s="80">
        <f>SUM('Own Contribution'!I35:L35)</f>
        <v>0</v>
      </c>
      <c r="E35" s="80">
        <f>SUM('Own Contribution'!O35:R35)</f>
        <v>0</v>
      </c>
      <c r="F35" s="81">
        <f>SUM(C35:E35)</f>
        <v>0</v>
      </c>
      <c r="G35" s="109">
        <f>SUM('DMFA Contribution'!C35:F35)</f>
        <v>0</v>
      </c>
      <c r="H35" s="85">
        <f>SUM('DMFA Contribution'!I35:L35)</f>
        <v>0</v>
      </c>
      <c r="I35" s="81">
        <f>+H35+G35</f>
        <v>0</v>
      </c>
      <c r="J35" s="82">
        <f>+I35+F35</f>
        <v>0</v>
      </c>
    </row>
    <row r="36" spans="1:10" ht="15" customHeight="1" thickBot="1" x14ac:dyDescent="0.35">
      <c r="A36" s="9"/>
      <c r="B36" s="117" t="s">
        <v>83</v>
      </c>
      <c r="C36" s="109">
        <f>SUM('Own Contribution'!C36:F36)</f>
        <v>0</v>
      </c>
      <c r="D36" s="80">
        <f>SUM('Own Contribution'!I36:L36)</f>
        <v>0</v>
      </c>
      <c r="E36" s="80">
        <f>SUM('Own Contribution'!O36:R36)</f>
        <v>0</v>
      </c>
      <c r="F36" s="81">
        <f>SUM(C36:E36)</f>
        <v>0</v>
      </c>
      <c r="G36" s="109">
        <f>SUM('DMFA Contribution'!C36:F36)</f>
        <v>0</v>
      </c>
      <c r="H36" s="85">
        <f>SUM('DMFA Contribution'!I36:L36)</f>
        <v>0</v>
      </c>
      <c r="I36" s="81">
        <f>+H36+G36</f>
        <v>0</v>
      </c>
      <c r="J36" s="82">
        <f>+I36+F36</f>
        <v>0</v>
      </c>
    </row>
    <row r="37" spans="1:10" ht="15" customHeight="1" thickBot="1" x14ac:dyDescent="0.35">
      <c r="A37" s="9"/>
      <c r="B37" s="41" t="s">
        <v>86</v>
      </c>
      <c r="C37" s="103">
        <f>SUM(C33:C36)</f>
        <v>0</v>
      </c>
      <c r="D37" s="4">
        <f>SUM(D33:D36)</f>
        <v>0</v>
      </c>
      <c r="E37" s="103">
        <f>SUM(E33:E36)</f>
        <v>0</v>
      </c>
      <c r="F37" s="108">
        <f>SUM(C37:E37)</f>
        <v>0</v>
      </c>
      <c r="G37" s="111">
        <f>SUM(G33:G36)</f>
        <v>0</v>
      </c>
      <c r="H37" s="87">
        <f>SUM(H33:H36)</f>
        <v>0</v>
      </c>
      <c r="I37" s="108">
        <f>+H37+G37</f>
        <v>0</v>
      </c>
      <c r="J37" s="93">
        <f>+I37+F37</f>
        <v>0</v>
      </c>
    </row>
    <row r="38" spans="1:10" ht="15" customHeight="1" x14ac:dyDescent="0.3">
      <c r="A38" s="9"/>
      <c r="B38" s="312" t="str">
        <f>"Output 4: " &amp; 'Start Here'!D46</f>
        <v xml:space="preserve">Output 4: </v>
      </c>
      <c r="C38" s="27"/>
      <c r="D38" s="27"/>
      <c r="E38" s="102"/>
      <c r="F38" s="112"/>
      <c r="G38" s="47"/>
      <c r="H38" s="47"/>
      <c r="I38" s="48"/>
      <c r="J38" s="49"/>
    </row>
    <row r="39" spans="1:10" ht="15" customHeight="1" x14ac:dyDescent="0.3">
      <c r="A39" s="9"/>
      <c r="B39" s="117" t="s">
        <v>78</v>
      </c>
      <c r="C39" s="109">
        <f>SUM('Own Contribution'!C39:F39)</f>
        <v>0</v>
      </c>
      <c r="D39" s="80">
        <f>SUM('Own Contribution'!I39:L39)</f>
        <v>0</v>
      </c>
      <c r="E39" s="80">
        <f>SUM('Own Contribution'!O39:R39)</f>
        <v>0</v>
      </c>
      <c r="F39" s="81">
        <f>SUM(C39:E39)</f>
        <v>0</v>
      </c>
      <c r="G39" s="109">
        <f>SUM('DMFA Contribution'!C39:F39)</f>
        <v>0</v>
      </c>
      <c r="H39" s="85">
        <f>SUM('DMFA Contribution'!I39:L39)</f>
        <v>0</v>
      </c>
      <c r="I39" s="81">
        <f>+H39+G39</f>
        <v>0</v>
      </c>
      <c r="J39" s="82">
        <f>+I39+F39</f>
        <v>0</v>
      </c>
    </row>
    <row r="40" spans="1:10" ht="15" customHeight="1" x14ac:dyDescent="0.3">
      <c r="A40" s="9"/>
      <c r="B40" s="117" t="s">
        <v>79</v>
      </c>
      <c r="C40" s="109">
        <f>SUM('Own Contribution'!C40:F40)</f>
        <v>0</v>
      </c>
      <c r="D40" s="80">
        <f>SUM('Own Contribution'!I40:L40)</f>
        <v>0</v>
      </c>
      <c r="E40" s="80">
        <f>SUM('Own Contribution'!O40:R40)</f>
        <v>0</v>
      </c>
      <c r="F40" s="81">
        <f>SUM(C40:E40)</f>
        <v>0</v>
      </c>
      <c r="G40" s="109">
        <f>SUM('DMFA Contribution'!C40:F40)</f>
        <v>0</v>
      </c>
      <c r="H40" s="85">
        <f>SUM('DMFA Contribution'!I40:L40)</f>
        <v>0</v>
      </c>
      <c r="I40" s="81">
        <f>+H40+G40</f>
        <v>0</v>
      </c>
      <c r="J40" s="82">
        <f>+I40+F40</f>
        <v>0</v>
      </c>
    </row>
    <row r="41" spans="1:10" ht="15" customHeight="1" x14ac:dyDescent="0.3">
      <c r="A41" s="9"/>
      <c r="B41" s="117" t="s">
        <v>82</v>
      </c>
      <c r="C41" s="109">
        <f>SUM('Own Contribution'!C41:F41)</f>
        <v>0</v>
      </c>
      <c r="D41" s="80">
        <f>SUM('Own Contribution'!I41:L41)</f>
        <v>0</v>
      </c>
      <c r="E41" s="80">
        <f>SUM('Own Contribution'!O41:R41)</f>
        <v>0</v>
      </c>
      <c r="F41" s="81">
        <f>SUM(C41:E41)</f>
        <v>0</v>
      </c>
      <c r="G41" s="109">
        <f>SUM('DMFA Contribution'!C41:F41)</f>
        <v>0</v>
      </c>
      <c r="H41" s="85">
        <f>SUM('DMFA Contribution'!I41:L41)</f>
        <v>0</v>
      </c>
      <c r="I41" s="81">
        <f>+H41+G41</f>
        <v>0</v>
      </c>
      <c r="J41" s="82">
        <f>+I41+F41</f>
        <v>0</v>
      </c>
    </row>
    <row r="42" spans="1:10" ht="15" customHeight="1" thickBot="1" x14ac:dyDescent="0.35">
      <c r="A42" s="9"/>
      <c r="B42" s="117" t="s">
        <v>83</v>
      </c>
      <c r="C42" s="109">
        <f>SUM('Own Contribution'!C42:F42)</f>
        <v>0</v>
      </c>
      <c r="D42" s="80">
        <f>SUM('Own Contribution'!I42:L42)</f>
        <v>0</v>
      </c>
      <c r="E42" s="80">
        <f>SUM('Own Contribution'!O42:R42)</f>
        <v>0</v>
      </c>
      <c r="F42" s="81">
        <f>SUM(C42:E42)</f>
        <v>0</v>
      </c>
      <c r="G42" s="109">
        <f>SUM('DMFA Contribution'!C42:F42)</f>
        <v>0</v>
      </c>
      <c r="H42" s="85">
        <f>SUM('DMFA Contribution'!I42:L42)</f>
        <v>0</v>
      </c>
      <c r="I42" s="81">
        <f>+H42+G42</f>
        <v>0</v>
      </c>
      <c r="J42" s="82">
        <f>+I42+F42</f>
        <v>0</v>
      </c>
    </row>
    <row r="43" spans="1:10" ht="15" customHeight="1" thickBot="1" x14ac:dyDescent="0.35">
      <c r="A43" s="9"/>
      <c r="B43" s="41" t="s">
        <v>87</v>
      </c>
      <c r="C43" s="103">
        <f>SUM(C39:C42)</f>
        <v>0</v>
      </c>
      <c r="D43" s="4">
        <f>SUM(D39:D42)</f>
        <v>0</v>
      </c>
      <c r="E43" s="103">
        <f>SUM(E39:E42)</f>
        <v>0</v>
      </c>
      <c r="F43" s="108">
        <f>SUM(C43:E43)</f>
        <v>0</v>
      </c>
      <c r="G43" s="111">
        <f>SUM(G39:G42)</f>
        <v>0</v>
      </c>
      <c r="H43" s="87">
        <f>SUM(H39:H42)</f>
        <v>0</v>
      </c>
      <c r="I43" s="108">
        <f>+H43+G43</f>
        <v>0</v>
      </c>
      <c r="J43" s="93">
        <f>+I43+F43</f>
        <v>0</v>
      </c>
    </row>
    <row r="44" spans="1:10" ht="15" customHeight="1" x14ac:dyDescent="0.3">
      <c r="A44" s="9"/>
      <c r="B44" s="312" t="str">
        <f>"Output 5: " &amp; 'Start Here'!D47</f>
        <v xml:space="preserve">Output 5: </v>
      </c>
      <c r="C44" s="27"/>
      <c r="D44" s="27"/>
      <c r="E44" s="102"/>
      <c r="F44" s="112"/>
      <c r="G44" s="47"/>
      <c r="H44" s="47"/>
      <c r="I44" s="48"/>
      <c r="J44" s="49"/>
    </row>
    <row r="45" spans="1:10" ht="15" customHeight="1" x14ac:dyDescent="0.3">
      <c r="A45" s="9"/>
      <c r="B45" s="117" t="s">
        <v>78</v>
      </c>
      <c r="C45" s="109">
        <f>SUM('Own Contribution'!C45:F45)</f>
        <v>0</v>
      </c>
      <c r="D45" s="80">
        <f>SUM('Own Contribution'!I45:L45)</f>
        <v>0</v>
      </c>
      <c r="E45" s="80">
        <f>SUM('Own Contribution'!O45:R45)</f>
        <v>0</v>
      </c>
      <c r="F45" s="81">
        <f>SUM(C45:E45)</f>
        <v>0</v>
      </c>
      <c r="G45" s="109">
        <f>SUM('DMFA Contribution'!C45:F45)</f>
        <v>0</v>
      </c>
      <c r="H45" s="85">
        <f>SUM('DMFA Contribution'!I45:L45)</f>
        <v>0</v>
      </c>
      <c r="I45" s="81">
        <f>+H45+G45</f>
        <v>0</v>
      </c>
      <c r="J45" s="82">
        <f>+I45+F45</f>
        <v>0</v>
      </c>
    </row>
    <row r="46" spans="1:10" ht="15" customHeight="1" x14ac:dyDescent="0.3">
      <c r="A46" s="9"/>
      <c r="B46" s="117" t="s">
        <v>79</v>
      </c>
      <c r="C46" s="109">
        <f>SUM('Own Contribution'!C46:F46)</f>
        <v>0</v>
      </c>
      <c r="D46" s="80">
        <f>SUM('Own Contribution'!I46:L46)</f>
        <v>0</v>
      </c>
      <c r="E46" s="80">
        <f>SUM('Own Contribution'!O46:R46)</f>
        <v>0</v>
      </c>
      <c r="F46" s="81">
        <f>SUM(C46:E46)</f>
        <v>0</v>
      </c>
      <c r="G46" s="109">
        <f>SUM('DMFA Contribution'!C46:F46)</f>
        <v>0</v>
      </c>
      <c r="H46" s="85">
        <f>SUM('DMFA Contribution'!I46:L46)</f>
        <v>0</v>
      </c>
      <c r="I46" s="81">
        <f>+H46+G46</f>
        <v>0</v>
      </c>
      <c r="J46" s="82">
        <f>+I46+F46</f>
        <v>0</v>
      </c>
    </row>
    <row r="47" spans="1:10" ht="15" customHeight="1" x14ac:dyDescent="0.3">
      <c r="A47" s="9"/>
      <c r="B47" s="117" t="s">
        <v>82</v>
      </c>
      <c r="C47" s="109">
        <f>SUM('Own Contribution'!C47:F47)</f>
        <v>0</v>
      </c>
      <c r="D47" s="80">
        <f>SUM('Own Contribution'!I47:L47)</f>
        <v>0</v>
      </c>
      <c r="E47" s="80">
        <f>SUM('Own Contribution'!O47:R47)</f>
        <v>0</v>
      </c>
      <c r="F47" s="81">
        <f>SUM(C47:E47)</f>
        <v>0</v>
      </c>
      <c r="G47" s="109">
        <f>SUM('DMFA Contribution'!C47:F47)</f>
        <v>0</v>
      </c>
      <c r="H47" s="85">
        <f>SUM('DMFA Contribution'!I47:L47)</f>
        <v>0</v>
      </c>
      <c r="I47" s="81">
        <f>+H47+G47</f>
        <v>0</v>
      </c>
      <c r="J47" s="82">
        <f>+I47+F47</f>
        <v>0</v>
      </c>
    </row>
    <row r="48" spans="1:10" ht="15" customHeight="1" thickBot="1" x14ac:dyDescent="0.35">
      <c r="A48" s="9"/>
      <c r="B48" s="117" t="s">
        <v>83</v>
      </c>
      <c r="C48" s="109">
        <f>SUM('Own Contribution'!C48:F48)</f>
        <v>0</v>
      </c>
      <c r="D48" s="80">
        <f>SUM('Own Contribution'!I48:L48)</f>
        <v>0</v>
      </c>
      <c r="E48" s="80">
        <f>SUM('Own Contribution'!O48:R48)</f>
        <v>0</v>
      </c>
      <c r="F48" s="81">
        <f>SUM(C48:E48)</f>
        <v>0</v>
      </c>
      <c r="G48" s="109">
        <f>SUM('DMFA Contribution'!C48:F48)</f>
        <v>0</v>
      </c>
      <c r="H48" s="85">
        <f>SUM('DMFA Contribution'!I48:L48)</f>
        <v>0</v>
      </c>
      <c r="I48" s="81">
        <f>+H48+G48</f>
        <v>0</v>
      </c>
      <c r="J48" s="82">
        <f>+I48+F48</f>
        <v>0</v>
      </c>
    </row>
    <row r="49" spans="1:10" ht="15" customHeight="1" thickBot="1" x14ac:dyDescent="0.35">
      <c r="A49" s="9"/>
      <c r="B49" s="41" t="s">
        <v>88</v>
      </c>
      <c r="C49" s="103">
        <f>SUM(C45:C48)</f>
        <v>0</v>
      </c>
      <c r="D49" s="4">
        <f>SUM(D45:D48)</f>
        <v>0</v>
      </c>
      <c r="E49" s="103">
        <f>SUM(E45:E48)</f>
        <v>0</v>
      </c>
      <c r="F49" s="108">
        <f>SUM(C49:E49)</f>
        <v>0</v>
      </c>
      <c r="G49" s="111">
        <f>SUM(G45:G48)</f>
        <v>0</v>
      </c>
      <c r="H49" s="87">
        <f>SUM(H45:H48)</f>
        <v>0</v>
      </c>
      <c r="I49" s="108">
        <f>+H49+G49</f>
        <v>0</v>
      </c>
      <c r="J49" s="93">
        <f>+I49+F49</f>
        <v>0</v>
      </c>
    </row>
    <row r="50" spans="1:10" ht="15" customHeight="1" x14ac:dyDescent="0.3">
      <c r="A50" s="9"/>
      <c r="B50" s="312" t="str">
        <f>"Output 6: " &amp; 'Start Here'!D48</f>
        <v xml:space="preserve">Output 6: </v>
      </c>
      <c r="C50" s="27"/>
      <c r="D50" s="27"/>
      <c r="E50" s="102"/>
      <c r="F50" s="112"/>
      <c r="G50" s="47"/>
      <c r="H50" s="47"/>
      <c r="I50" s="48"/>
      <c r="J50" s="49"/>
    </row>
    <row r="51" spans="1:10" ht="15" customHeight="1" x14ac:dyDescent="0.3">
      <c r="A51" s="9"/>
      <c r="B51" s="117" t="s">
        <v>78</v>
      </c>
      <c r="C51" s="109">
        <f>SUM('Own Contribution'!C51:F51)</f>
        <v>0</v>
      </c>
      <c r="D51" s="80">
        <f>SUM('Own Contribution'!I51:L51)</f>
        <v>0</v>
      </c>
      <c r="E51" s="80">
        <f>SUM('Own Contribution'!O51:R51)</f>
        <v>0</v>
      </c>
      <c r="F51" s="81">
        <f>SUM(C51:E51)</f>
        <v>0</v>
      </c>
      <c r="G51" s="109">
        <f>SUM('DMFA Contribution'!C51:F51)</f>
        <v>0</v>
      </c>
      <c r="H51" s="85">
        <f>SUM('DMFA Contribution'!I51:L51)</f>
        <v>0</v>
      </c>
      <c r="I51" s="81">
        <f>+H51+G51</f>
        <v>0</v>
      </c>
      <c r="J51" s="82">
        <f>+I51+F51</f>
        <v>0</v>
      </c>
    </row>
    <row r="52" spans="1:10" ht="15" customHeight="1" x14ac:dyDescent="0.3">
      <c r="A52" s="9"/>
      <c r="B52" s="117" t="s">
        <v>79</v>
      </c>
      <c r="C52" s="109">
        <f>SUM('Own Contribution'!C52:F52)</f>
        <v>0</v>
      </c>
      <c r="D52" s="80">
        <f>SUM('Own Contribution'!I52:L52)</f>
        <v>0</v>
      </c>
      <c r="E52" s="80">
        <f>SUM('Own Contribution'!O52:R52)</f>
        <v>0</v>
      </c>
      <c r="F52" s="81">
        <f>SUM(C52:E52)</f>
        <v>0</v>
      </c>
      <c r="G52" s="109">
        <f>SUM('DMFA Contribution'!C52:F52)</f>
        <v>0</v>
      </c>
      <c r="H52" s="85">
        <f>SUM('DMFA Contribution'!I52:L52)</f>
        <v>0</v>
      </c>
      <c r="I52" s="81">
        <f>+H52+G52</f>
        <v>0</v>
      </c>
      <c r="J52" s="82">
        <f>+I52+F52</f>
        <v>0</v>
      </c>
    </row>
    <row r="53" spans="1:10" ht="15" customHeight="1" x14ac:dyDescent="0.3">
      <c r="A53" s="9"/>
      <c r="B53" s="117" t="s">
        <v>82</v>
      </c>
      <c r="C53" s="109">
        <f>SUM('Own Contribution'!C53:F53)</f>
        <v>0</v>
      </c>
      <c r="D53" s="80">
        <f>SUM('Own Contribution'!I53:L53)</f>
        <v>0</v>
      </c>
      <c r="E53" s="80">
        <f>SUM('Own Contribution'!O53:R53)</f>
        <v>0</v>
      </c>
      <c r="F53" s="81">
        <f>SUM(C53:E53)</f>
        <v>0</v>
      </c>
      <c r="G53" s="109">
        <f>SUM('DMFA Contribution'!C53:F53)</f>
        <v>0</v>
      </c>
      <c r="H53" s="85">
        <f>SUM('DMFA Contribution'!I53:L53)</f>
        <v>0</v>
      </c>
      <c r="I53" s="81">
        <f>+H53+G53</f>
        <v>0</v>
      </c>
      <c r="J53" s="82">
        <f>+I53+F53</f>
        <v>0</v>
      </c>
    </row>
    <row r="54" spans="1:10" ht="15" customHeight="1" thickBot="1" x14ac:dyDescent="0.35">
      <c r="A54" s="9"/>
      <c r="B54" s="117" t="s">
        <v>83</v>
      </c>
      <c r="C54" s="109">
        <f>SUM('Own Contribution'!C54:F54)</f>
        <v>0</v>
      </c>
      <c r="D54" s="80">
        <f>SUM('Own Contribution'!I54:L54)</f>
        <v>0</v>
      </c>
      <c r="E54" s="80">
        <f>SUM('Own Contribution'!O54:R54)</f>
        <v>0</v>
      </c>
      <c r="F54" s="81">
        <f>SUM(C54:E54)</f>
        <v>0</v>
      </c>
      <c r="G54" s="109">
        <f>SUM('DMFA Contribution'!C54:F54)</f>
        <v>0</v>
      </c>
      <c r="H54" s="85">
        <f>SUM('DMFA Contribution'!I54:L54)</f>
        <v>0</v>
      </c>
      <c r="I54" s="81">
        <f>+H54+G54</f>
        <v>0</v>
      </c>
      <c r="J54" s="82">
        <f>+I54+F54</f>
        <v>0</v>
      </c>
    </row>
    <row r="55" spans="1:10" ht="15" customHeight="1" thickBot="1" x14ac:dyDescent="0.35">
      <c r="A55" s="9"/>
      <c r="B55" s="41" t="s">
        <v>89</v>
      </c>
      <c r="C55" s="103">
        <f>SUM(C51:C54)</f>
        <v>0</v>
      </c>
      <c r="D55" s="4">
        <f>SUM(D51:D54)</f>
        <v>0</v>
      </c>
      <c r="E55" s="103">
        <f>SUM(E51:E54)</f>
        <v>0</v>
      </c>
      <c r="F55" s="108">
        <f>SUM(C55:E55)</f>
        <v>0</v>
      </c>
      <c r="G55" s="111">
        <f>SUM(G51:G54)</f>
        <v>0</v>
      </c>
      <c r="H55" s="87">
        <f>SUM(H51:H54)</f>
        <v>0</v>
      </c>
      <c r="I55" s="108">
        <f>+H55+G55</f>
        <v>0</v>
      </c>
      <c r="J55" s="93">
        <f>+I55+F55</f>
        <v>0</v>
      </c>
    </row>
    <row r="56" spans="1:10" ht="15" customHeight="1" x14ac:dyDescent="0.3">
      <c r="A56" s="9"/>
      <c r="B56" s="312" t="str">
        <f>"Output 7: " &amp; 'Start Here'!D49</f>
        <v xml:space="preserve">Output 7: </v>
      </c>
      <c r="C56" s="27"/>
      <c r="D56" s="27"/>
      <c r="E56" s="102"/>
      <c r="F56" s="112"/>
      <c r="G56" s="47"/>
      <c r="H56" s="47"/>
      <c r="I56" s="48"/>
      <c r="J56" s="49"/>
    </row>
    <row r="57" spans="1:10" ht="15" customHeight="1" x14ac:dyDescent="0.3">
      <c r="A57" s="9"/>
      <c r="B57" s="117" t="s">
        <v>78</v>
      </c>
      <c r="C57" s="109">
        <f>SUM('Own Contribution'!C57:F57)</f>
        <v>0</v>
      </c>
      <c r="D57" s="80">
        <f>SUM('Own Contribution'!I57:L57)</f>
        <v>0</v>
      </c>
      <c r="E57" s="80">
        <f>SUM('Own Contribution'!O57:R57)</f>
        <v>0</v>
      </c>
      <c r="F57" s="81">
        <f>SUM(C57:E57)</f>
        <v>0</v>
      </c>
      <c r="G57" s="109">
        <f>SUM('DMFA Contribution'!C57:F57)</f>
        <v>0</v>
      </c>
      <c r="H57" s="85">
        <f>SUM('DMFA Contribution'!I57:L57)</f>
        <v>0</v>
      </c>
      <c r="I57" s="81">
        <f>+H57+G57</f>
        <v>0</v>
      </c>
      <c r="J57" s="82">
        <f>+I57+F57</f>
        <v>0</v>
      </c>
    </row>
    <row r="58" spans="1:10" ht="15" customHeight="1" x14ac:dyDescent="0.3">
      <c r="A58" s="9"/>
      <c r="B58" s="117" t="s">
        <v>79</v>
      </c>
      <c r="C58" s="109">
        <f>SUM('Own Contribution'!C58:F58)</f>
        <v>0</v>
      </c>
      <c r="D58" s="80">
        <f>SUM('Own Contribution'!I58:L58)</f>
        <v>0</v>
      </c>
      <c r="E58" s="80">
        <f>SUM('Own Contribution'!O58:R58)</f>
        <v>0</v>
      </c>
      <c r="F58" s="81">
        <f>SUM(C58:E58)</f>
        <v>0</v>
      </c>
      <c r="G58" s="109">
        <f>SUM('DMFA Contribution'!C58:F58)</f>
        <v>0</v>
      </c>
      <c r="H58" s="85">
        <f>SUM('DMFA Contribution'!I58:L58)</f>
        <v>0</v>
      </c>
      <c r="I58" s="81">
        <f>+H58+G58</f>
        <v>0</v>
      </c>
      <c r="J58" s="82">
        <f>+I58+F58</f>
        <v>0</v>
      </c>
    </row>
    <row r="59" spans="1:10" ht="15" customHeight="1" x14ac:dyDescent="0.3">
      <c r="A59" s="9"/>
      <c r="B59" s="117" t="s">
        <v>82</v>
      </c>
      <c r="C59" s="109">
        <f>SUM('Own Contribution'!C59:F59)</f>
        <v>0</v>
      </c>
      <c r="D59" s="80">
        <f>SUM('Own Contribution'!I59:L59)</f>
        <v>0</v>
      </c>
      <c r="E59" s="80">
        <f>SUM('Own Contribution'!O59:R59)</f>
        <v>0</v>
      </c>
      <c r="F59" s="81">
        <f>SUM(C59:E59)</f>
        <v>0</v>
      </c>
      <c r="G59" s="109">
        <f>SUM('DMFA Contribution'!C59:F59)</f>
        <v>0</v>
      </c>
      <c r="H59" s="85">
        <f>SUM('DMFA Contribution'!I59:L59)</f>
        <v>0</v>
      </c>
      <c r="I59" s="81">
        <f>+H59+G59</f>
        <v>0</v>
      </c>
      <c r="J59" s="82">
        <f>+I59+F59</f>
        <v>0</v>
      </c>
    </row>
    <row r="60" spans="1:10" ht="15" customHeight="1" thickBot="1" x14ac:dyDescent="0.35">
      <c r="A60" s="9"/>
      <c r="B60" s="117" t="s">
        <v>83</v>
      </c>
      <c r="C60" s="109">
        <f>SUM('Own Contribution'!C60:F60)</f>
        <v>0</v>
      </c>
      <c r="D60" s="80">
        <f>SUM('Own Contribution'!I60:L60)</f>
        <v>0</v>
      </c>
      <c r="E60" s="80">
        <f>SUM('Own Contribution'!O60:R60)</f>
        <v>0</v>
      </c>
      <c r="F60" s="81">
        <f>SUM(C60:E60)</f>
        <v>0</v>
      </c>
      <c r="G60" s="109">
        <f>SUM('DMFA Contribution'!C60:F60)</f>
        <v>0</v>
      </c>
      <c r="H60" s="85">
        <f>SUM('DMFA Contribution'!I60:L60)</f>
        <v>0</v>
      </c>
      <c r="I60" s="81">
        <f>+H60+G60</f>
        <v>0</v>
      </c>
      <c r="J60" s="82">
        <f>+I60+F60</f>
        <v>0</v>
      </c>
    </row>
    <row r="61" spans="1:10" ht="15" customHeight="1" thickBot="1" x14ac:dyDescent="0.35">
      <c r="A61" s="9"/>
      <c r="B61" s="41" t="s">
        <v>90</v>
      </c>
      <c r="C61" s="103">
        <f>SUM(C57:C60)</f>
        <v>0</v>
      </c>
      <c r="D61" s="4">
        <f>SUM(D57:D60)</f>
        <v>0</v>
      </c>
      <c r="E61" s="103">
        <f>SUM(E57:E60)</f>
        <v>0</v>
      </c>
      <c r="F61" s="108">
        <f>SUM(C61:E61)</f>
        <v>0</v>
      </c>
      <c r="G61" s="111">
        <f>SUM(G57:G60)</f>
        <v>0</v>
      </c>
      <c r="H61" s="87">
        <f>SUM(H57:H60)</f>
        <v>0</v>
      </c>
      <c r="I61" s="108">
        <f>+H61+G61</f>
        <v>0</v>
      </c>
      <c r="J61" s="93">
        <f>+I61+F61</f>
        <v>0</v>
      </c>
    </row>
    <row r="62" spans="1:10" ht="15" customHeight="1" x14ac:dyDescent="0.3">
      <c r="A62" s="9"/>
      <c r="B62" s="312" t="str">
        <f>"Output 8: " &amp; 'Start Here'!D50</f>
        <v xml:space="preserve">Output 8: </v>
      </c>
      <c r="C62" s="27"/>
      <c r="D62" s="27"/>
      <c r="E62" s="102"/>
      <c r="F62" s="112"/>
      <c r="G62" s="47"/>
      <c r="H62" s="47"/>
      <c r="I62" s="48"/>
      <c r="J62" s="49"/>
    </row>
    <row r="63" spans="1:10" ht="15" customHeight="1" x14ac:dyDescent="0.3">
      <c r="A63" s="9"/>
      <c r="B63" s="117" t="s">
        <v>78</v>
      </c>
      <c r="C63" s="109">
        <f>SUM('Own Contribution'!C63:F63)</f>
        <v>0</v>
      </c>
      <c r="D63" s="80">
        <f>SUM('Own Contribution'!I63:L63)</f>
        <v>0</v>
      </c>
      <c r="E63" s="80">
        <f>SUM('Own Contribution'!O63:R63)</f>
        <v>0</v>
      </c>
      <c r="F63" s="81">
        <f>SUM(C63:E63)</f>
        <v>0</v>
      </c>
      <c r="G63" s="109">
        <f>SUM('DMFA Contribution'!C63:F63)</f>
        <v>0</v>
      </c>
      <c r="H63" s="85">
        <f>SUM('DMFA Contribution'!I63:L63)</f>
        <v>0</v>
      </c>
      <c r="I63" s="81">
        <f>+H63+G63</f>
        <v>0</v>
      </c>
      <c r="J63" s="82">
        <f>+I63+F63</f>
        <v>0</v>
      </c>
    </row>
    <row r="64" spans="1:10" ht="15" customHeight="1" x14ac:dyDescent="0.3">
      <c r="A64" s="9"/>
      <c r="B64" s="117" t="s">
        <v>79</v>
      </c>
      <c r="C64" s="109">
        <f>SUM('Own Contribution'!C64:F64)</f>
        <v>0</v>
      </c>
      <c r="D64" s="80">
        <f>SUM('Own Contribution'!I64:L64)</f>
        <v>0</v>
      </c>
      <c r="E64" s="80">
        <f>SUM('Own Contribution'!O64:R64)</f>
        <v>0</v>
      </c>
      <c r="F64" s="81">
        <f>SUM(C64:E64)</f>
        <v>0</v>
      </c>
      <c r="G64" s="109">
        <f>SUM('DMFA Contribution'!C64:F64)</f>
        <v>0</v>
      </c>
      <c r="H64" s="85">
        <f>SUM('DMFA Contribution'!I64:L64)</f>
        <v>0</v>
      </c>
      <c r="I64" s="81">
        <f>+H64+G64</f>
        <v>0</v>
      </c>
      <c r="J64" s="82">
        <f>+I64+F64</f>
        <v>0</v>
      </c>
    </row>
    <row r="65" spans="1:15" ht="15" customHeight="1" x14ac:dyDescent="0.3">
      <c r="A65" s="9"/>
      <c r="B65" s="117" t="s">
        <v>82</v>
      </c>
      <c r="C65" s="109">
        <f>SUM('Own Contribution'!C65:F65)</f>
        <v>0</v>
      </c>
      <c r="D65" s="80">
        <f>SUM('Own Contribution'!I65:L65)</f>
        <v>0</v>
      </c>
      <c r="E65" s="80">
        <f>SUM('Own Contribution'!O65:R65)</f>
        <v>0</v>
      </c>
      <c r="F65" s="81">
        <f>SUM(C65:E65)</f>
        <v>0</v>
      </c>
      <c r="G65" s="109">
        <f>SUM('DMFA Contribution'!C65:F65)</f>
        <v>0</v>
      </c>
      <c r="H65" s="85">
        <f>SUM('DMFA Contribution'!I65:L65)</f>
        <v>0</v>
      </c>
      <c r="I65" s="81">
        <f>+H65+G65</f>
        <v>0</v>
      </c>
      <c r="J65" s="82">
        <f>+I65+F65</f>
        <v>0</v>
      </c>
    </row>
    <row r="66" spans="1:15" ht="15" customHeight="1" thickBot="1" x14ac:dyDescent="0.35">
      <c r="A66" s="9"/>
      <c r="B66" s="117" t="s">
        <v>83</v>
      </c>
      <c r="C66" s="109">
        <f>SUM('Own Contribution'!C66:F66)</f>
        <v>0</v>
      </c>
      <c r="D66" s="80">
        <f>SUM('Own Contribution'!I66:L66)</f>
        <v>0</v>
      </c>
      <c r="E66" s="80">
        <f>SUM('Own Contribution'!O66:R66)</f>
        <v>0</v>
      </c>
      <c r="F66" s="94">
        <f>SUM(C66:E66)</f>
        <v>0</v>
      </c>
      <c r="G66" s="109">
        <f>SUM('DMFA Contribution'!C66:F66)</f>
        <v>0</v>
      </c>
      <c r="H66" s="85">
        <f>SUM('DMFA Contribution'!I66:L66)</f>
        <v>0</v>
      </c>
      <c r="I66" s="94">
        <f>+H66+G66</f>
        <v>0</v>
      </c>
      <c r="J66" s="92">
        <f>+I66+F66</f>
        <v>0</v>
      </c>
    </row>
    <row r="67" spans="1:15" ht="15" customHeight="1" thickBot="1" x14ac:dyDescent="0.35">
      <c r="A67" s="9"/>
      <c r="B67" s="29" t="s">
        <v>91</v>
      </c>
      <c r="C67" s="103">
        <f>SUM(C63:C66)</f>
        <v>0</v>
      </c>
      <c r="D67" s="4">
        <f>SUM(D63:D66)</f>
        <v>0</v>
      </c>
      <c r="E67" s="103">
        <f>SUM(E63:E66)</f>
        <v>0</v>
      </c>
      <c r="F67" s="108">
        <f>SUM(C67:E67)</f>
        <v>0</v>
      </c>
      <c r="G67" s="111">
        <f>SUM(G63:G66)</f>
        <v>0</v>
      </c>
      <c r="H67" s="87">
        <f>SUM(H63:H66)</f>
        <v>0</v>
      </c>
      <c r="I67" s="108">
        <f>+H67+G67</f>
        <v>0</v>
      </c>
      <c r="J67" s="93">
        <f>+I67+F67</f>
        <v>0</v>
      </c>
    </row>
    <row r="68" spans="1:15" ht="15" customHeight="1" thickBot="1" x14ac:dyDescent="0.35">
      <c r="A68" s="9"/>
      <c r="B68" s="118" t="s">
        <v>108</v>
      </c>
      <c r="C68" s="90">
        <f t="shared" ref="C68:I68" si="1">+C25+C31+C37+C43+C49+C55+C61+C67</f>
        <v>0</v>
      </c>
      <c r="D68" s="90">
        <f t="shared" si="1"/>
        <v>0</v>
      </c>
      <c r="E68" s="104">
        <f t="shared" si="1"/>
        <v>0</v>
      </c>
      <c r="F68" s="108">
        <f>+F25+F31+F37+F43+F49+F55+F61+F67</f>
        <v>0</v>
      </c>
      <c r="G68" s="90">
        <f t="shared" si="1"/>
        <v>0</v>
      </c>
      <c r="H68" s="90">
        <f t="shared" si="1"/>
        <v>0</v>
      </c>
      <c r="I68" s="90">
        <f t="shared" si="1"/>
        <v>0</v>
      </c>
      <c r="J68" s="93">
        <f>+J25+J31+J37+J43+J49+J55+J61+J67</f>
        <v>0</v>
      </c>
    </row>
    <row r="69" spans="1:15" ht="15" customHeight="1" thickBot="1" x14ac:dyDescent="0.35">
      <c r="A69" s="9"/>
      <c r="B69" s="50"/>
      <c r="C69" s="21"/>
      <c r="D69" s="44"/>
      <c r="E69" s="44"/>
      <c r="F69" s="44"/>
      <c r="G69" s="44"/>
      <c r="H69" s="44"/>
      <c r="I69" s="44"/>
      <c r="J69" s="44"/>
      <c r="L69" s="51"/>
    </row>
    <row r="70" spans="1:15" ht="15" customHeight="1" thickBot="1" x14ac:dyDescent="0.35">
      <c r="A70" s="9"/>
      <c r="B70" s="46" t="s">
        <v>98</v>
      </c>
      <c r="C70" s="52"/>
      <c r="D70" s="52"/>
      <c r="E70" s="106"/>
      <c r="F70" s="105"/>
      <c r="G70" s="86">
        <f>SUM('DMFA Contribution'!C73:F73)</f>
        <v>0</v>
      </c>
      <c r="H70" s="95">
        <f>SUM('DMFA Contribution'!I73:L73)</f>
        <v>0</v>
      </c>
      <c r="I70" s="93">
        <f>+H70+G70</f>
        <v>0</v>
      </c>
      <c r="J70" s="93">
        <f>+I70</f>
        <v>0</v>
      </c>
      <c r="N70" s="144"/>
    </row>
    <row r="71" spans="1:15" ht="15" customHeight="1" thickBot="1" x14ac:dyDescent="0.35">
      <c r="A71" s="9"/>
      <c r="B71" s="53"/>
      <c r="C71" s="21"/>
      <c r="D71" s="21"/>
      <c r="E71" s="55"/>
      <c r="F71" s="54"/>
      <c r="G71" s="21"/>
      <c r="H71" s="54"/>
      <c r="J71" s="56"/>
    </row>
    <row r="72" spans="1:15" ht="15" customHeight="1" thickBot="1" x14ac:dyDescent="0.35">
      <c r="A72" s="9"/>
      <c r="B72" s="46" t="s">
        <v>109</v>
      </c>
      <c r="C72" s="97"/>
      <c r="D72" s="97"/>
      <c r="E72" s="97"/>
      <c r="F72" s="107"/>
      <c r="G72" s="198" t="e">
        <f>+H72/(H68+H70)</f>
        <v>#DIV/0!</v>
      </c>
      <c r="H72" s="88" t="e" cm="1">
        <f t="array" ref="H72">_xlfn.IFS(('Start Here'!D20-(I17+I68+I70))/(H68+H70)&gt;0.05,(H68+H70)*0.05,('Start Here'!D20-(I17+I68+I70))&lt;0,0,1=1,('Start Here'!D20-(I17+I68+I70)))</f>
        <v>#DIV/0!</v>
      </c>
      <c r="I72" s="93" t="e">
        <f>+H72</f>
        <v>#DIV/0!</v>
      </c>
      <c r="J72" s="93" t="e">
        <f>+I72</f>
        <v>#DIV/0!</v>
      </c>
    </row>
    <row r="73" spans="1:15" ht="15" customHeight="1" thickBot="1" x14ac:dyDescent="0.35">
      <c r="A73" s="9"/>
      <c r="B73" s="42"/>
      <c r="C73" s="21"/>
      <c r="D73" s="21"/>
      <c r="E73" s="57"/>
      <c r="F73" s="43"/>
      <c r="G73" s="57"/>
      <c r="H73" s="58"/>
      <c r="J73" s="56"/>
    </row>
    <row r="74" spans="1:15" ht="15" customHeight="1" thickBot="1" x14ac:dyDescent="0.35">
      <c r="A74" s="9"/>
      <c r="B74" s="46" t="s">
        <v>110</v>
      </c>
      <c r="C74" s="90">
        <f>+C68+C17</f>
        <v>0</v>
      </c>
      <c r="D74" s="90">
        <f>+D68+D17</f>
        <v>0</v>
      </c>
      <c r="E74" s="90">
        <f>+E68+E17</f>
        <v>0</v>
      </c>
      <c r="F74" s="108">
        <f>+F68+F17</f>
        <v>0</v>
      </c>
      <c r="G74" s="89">
        <f>+G70+G68+G17</f>
        <v>0</v>
      </c>
      <c r="H74" s="91" t="e">
        <f>+H70+H68+H17+H72</f>
        <v>#DIV/0!</v>
      </c>
      <c r="I74" s="91" t="e">
        <f>+I70+I68+I17+I72</f>
        <v>#DIV/0!</v>
      </c>
      <c r="J74" s="91" t="e">
        <f>+J70+J68+J17+J72</f>
        <v>#DIV/0!</v>
      </c>
      <c r="O74" s="51"/>
    </row>
    <row r="75" spans="1:15" ht="15" customHeight="1" x14ac:dyDescent="0.3">
      <c r="A75" s="9"/>
      <c r="B75" s="59"/>
      <c r="C75" s="21"/>
      <c r="D75" s="43"/>
      <c r="E75" s="116"/>
      <c r="F75" s="116"/>
      <c r="G75" s="116"/>
      <c r="H75" s="116"/>
      <c r="I75" s="116"/>
      <c r="J75" s="116"/>
    </row>
    <row r="76" spans="1:15" ht="15" customHeight="1" thickBot="1" x14ac:dyDescent="0.35">
      <c r="A76" s="9"/>
      <c r="B76" s="59"/>
      <c r="C76" s="21"/>
      <c r="D76" s="43"/>
      <c r="E76" s="156"/>
      <c r="F76" s="156"/>
      <c r="G76" s="156"/>
      <c r="H76" s="156"/>
      <c r="I76" s="156"/>
      <c r="J76" s="156"/>
    </row>
    <row r="77" spans="1:15" ht="15" thickBot="1" x14ac:dyDescent="0.35">
      <c r="B77" s="319" t="s">
        <v>111</v>
      </c>
      <c r="C77" s="320" t="s">
        <v>112</v>
      </c>
      <c r="D77" s="321"/>
      <c r="E77" s="321"/>
      <c r="F77" s="322"/>
      <c r="G77" s="320" t="s">
        <v>97</v>
      </c>
      <c r="H77" s="321"/>
      <c r="I77" s="322"/>
      <c r="J77" s="323" t="s">
        <v>113</v>
      </c>
      <c r="L77" s="324" t="s">
        <v>113</v>
      </c>
    </row>
    <row r="78" spans="1:15" ht="45.6" customHeight="1" thickBot="1" x14ac:dyDescent="0.35">
      <c r="B78" s="325"/>
      <c r="C78" s="137" t="s">
        <v>31</v>
      </c>
      <c r="D78" s="138" t="s">
        <v>24</v>
      </c>
      <c r="E78" s="138" t="s">
        <v>104</v>
      </c>
      <c r="F78" s="139" t="s">
        <v>114</v>
      </c>
      <c r="G78" s="137" t="s">
        <v>31</v>
      </c>
      <c r="H78" s="138" t="s">
        <v>106</v>
      </c>
      <c r="I78" s="139" t="s">
        <v>107</v>
      </c>
      <c r="J78" s="46" t="s">
        <v>115</v>
      </c>
      <c r="L78" s="151" t="s">
        <v>116</v>
      </c>
    </row>
    <row r="79" spans="1:15" x14ac:dyDescent="0.3">
      <c r="B79" s="140" t="s">
        <v>78</v>
      </c>
      <c r="C79" s="199">
        <f t="shared" ref="C79:J82" si="2">C21+C27+C33+C39+C45+C51+C57+C63</f>
        <v>0</v>
      </c>
      <c r="D79" s="100">
        <f t="shared" si="2"/>
        <v>0</v>
      </c>
      <c r="E79" s="100">
        <f t="shared" si="2"/>
        <v>0</v>
      </c>
      <c r="F79" s="113">
        <f t="shared" si="2"/>
        <v>0</v>
      </c>
      <c r="G79" s="199">
        <f t="shared" si="2"/>
        <v>0</v>
      </c>
      <c r="H79" s="200">
        <f t="shared" si="2"/>
        <v>0</v>
      </c>
      <c r="I79" s="113">
        <f t="shared" si="2"/>
        <v>0</v>
      </c>
      <c r="J79" s="201">
        <f t="shared" si="2"/>
        <v>0</v>
      </c>
      <c r="L79" s="313" t="e">
        <f>J79/$J$83</f>
        <v>#DIV/0!</v>
      </c>
    </row>
    <row r="80" spans="1:15" x14ac:dyDescent="0.3">
      <c r="B80" s="117" t="s">
        <v>79</v>
      </c>
      <c r="C80" s="109">
        <f t="shared" si="2"/>
        <v>0</v>
      </c>
      <c r="D80" s="80">
        <f t="shared" si="2"/>
        <v>0</v>
      </c>
      <c r="E80" s="80">
        <f t="shared" si="2"/>
        <v>0</v>
      </c>
      <c r="F80" s="81">
        <f t="shared" si="2"/>
        <v>0</v>
      </c>
      <c r="G80" s="109">
        <f t="shared" si="2"/>
        <v>0</v>
      </c>
      <c r="H80" s="85">
        <f t="shared" si="2"/>
        <v>0</v>
      </c>
      <c r="I80" s="81">
        <f t="shared" si="2"/>
        <v>0</v>
      </c>
      <c r="J80" s="82">
        <f t="shared" si="2"/>
        <v>0</v>
      </c>
      <c r="L80" s="314" t="e">
        <f t="shared" ref="L80:L83" si="3">J80/$J$83</f>
        <v>#DIV/0!</v>
      </c>
    </row>
    <row r="81" spans="2:12" x14ac:dyDescent="0.3">
      <c r="B81" s="117" t="s">
        <v>82</v>
      </c>
      <c r="C81" s="109">
        <f t="shared" si="2"/>
        <v>0</v>
      </c>
      <c r="D81" s="80">
        <f t="shared" si="2"/>
        <v>0</v>
      </c>
      <c r="E81" s="80">
        <f t="shared" si="2"/>
        <v>0</v>
      </c>
      <c r="F81" s="81">
        <f t="shared" si="2"/>
        <v>0</v>
      </c>
      <c r="G81" s="109">
        <f t="shared" si="2"/>
        <v>0</v>
      </c>
      <c r="H81" s="85">
        <f t="shared" si="2"/>
        <v>0</v>
      </c>
      <c r="I81" s="81">
        <f t="shared" si="2"/>
        <v>0</v>
      </c>
      <c r="J81" s="82">
        <f t="shared" si="2"/>
        <v>0</v>
      </c>
      <c r="L81" s="314" t="e">
        <f t="shared" si="3"/>
        <v>#DIV/0!</v>
      </c>
    </row>
    <row r="82" spans="2:12" ht="15" thickBot="1" x14ac:dyDescent="0.35">
      <c r="B82" s="141" t="s">
        <v>83</v>
      </c>
      <c r="C82" s="202">
        <f t="shared" si="2"/>
        <v>0</v>
      </c>
      <c r="D82" s="203">
        <f t="shared" si="2"/>
        <v>0</v>
      </c>
      <c r="E82" s="203">
        <f t="shared" si="2"/>
        <v>0</v>
      </c>
      <c r="F82" s="83">
        <f t="shared" si="2"/>
        <v>0</v>
      </c>
      <c r="G82" s="202">
        <f t="shared" si="2"/>
        <v>0</v>
      </c>
      <c r="H82" s="204">
        <f t="shared" si="2"/>
        <v>0</v>
      </c>
      <c r="I82" s="83">
        <f t="shared" si="2"/>
        <v>0</v>
      </c>
      <c r="J82" s="205">
        <f t="shared" si="2"/>
        <v>0</v>
      </c>
      <c r="L82" s="315" t="e">
        <f t="shared" si="3"/>
        <v>#DIV/0!</v>
      </c>
    </row>
    <row r="83" spans="2:12" ht="15" thickBot="1" x14ac:dyDescent="0.35">
      <c r="B83" s="208"/>
      <c r="C83" s="209">
        <f>SUM(C79:C82)</f>
        <v>0</v>
      </c>
      <c r="D83" s="210">
        <f t="shared" ref="D83:J83" si="4">SUM(D79:D82)</f>
        <v>0</v>
      </c>
      <c r="E83" s="210">
        <f t="shared" si="4"/>
        <v>0</v>
      </c>
      <c r="F83" s="206">
        <f t="shared" si="4"/>
        <v>0</v>
      </c>
      <c r="G83" s="209">
        <f t="shared" si="4"/>
        <v>0</v>
      </c>
      <c r="H83" s="211">
        <f t="shared" si="4"/>
        <v>0</v>
      </c>
      <c r="I83" s="206">
        <f t="shared" si="4"/>
        <v>0</v>
      </c>
      <c r="J83" s="207">
        <f t="shared" si="4"/>
        <v>0</v>
      </c>
      <c r="L83" s="316" t="e">
        <f t="shared" si="3"/>
        <v>#DIV/0!</v>
      </c>
    </row>
    <row r="84" spans="2:12" ht="15" thickBot="1" x14ac:dyDescent="0.35">
      <c r="B84" s="59"/>
      <c r="C84" s="59"/>
      <c r="D84" s="59"/>
      <c r="E84" s="60"/>
      <c r="F84" s="60"/>
      <c r="G84" s="60"/>
      <c r="H84" s="60"/>
      <c r="I84" s="43"/>
      <c r="J84" s="43"/>
    </row>
    <row r="85" spans="2:12" ht="15" thickBot="1" x14ac:dyDescent="0.35">
      <c r="C85" s="279" t="s">
        <v>24</v>
      </c>
      <c r="D85" s="280"/>
      <c r="E85" s="280"/>
      <c r="F85" s="281"/>
      <c r="G85" s="279" t="s">
        <v>31</v>
      </c>
      <c r="H85" s="280"/>
      <c r="I85" s="280"/>
      <c r="J85" s="281"/>
    </row>
    <row r="86" spans="2:12" ht="15" thickBot="1" x14ac:dyDescent="0.35">
      <c r="B86" s="260" t="s">
        <v>117</v>
      </c>
      <c r="C86" s="122">
        <f>'DMFA Contribution'!I12</f>
        <v>0</v>
      </c>
      <c r="D86" s="122">
        <f>'DMFA Contribution'!J12</f>
        <v>0</v>
      </c>
      <c r="E86" s="122">
        <f>'DMFA Contribution'!K12</f>
        <v>0</v>
      </c>
      <c r="F86" s="122">
        <f>'DMFA Contribution'!L12</f>
        <v>0</v>
      </c>
      <c r="G86" s="122">
        <f>'DMFA Contribution'!C12</f>
        <v>0</v>
      </c>
      <c r="H86" s="122">
        <f>'DMFA Contribution'!D12</f>
        <v>0</v>
      </c>
      <c r="I86" s="122">
        <f>'DMFA Contribution'!E12</f>
        <v>0</v>
      </c>
      <c r="J86" s="122">
        <f>'DMFA Contribution'!F12</f>
        <v>0</v>
      </c>
      <c r="K86" s="65"/>
      <c r="L86" s="62" t="s">
        <v>113</v>
      </c>
    </row>
    <row r="87" spans="2:12" ht="15" thickBot="1" x14ac:dyDescent="0.35">
      <c r="B87" s="261"/>
      <c r="C87" s="148">
        <f>'DMFA Contribution'!I71</f>
        <v>0</v>
      </c>
      <c r="D87" s="148">
        <f>'DMFA Contribution'!J71</f>
        <v>0</v>
      </c>
      <c r="E87" s="148">
        <f>'DMFA Contribution'!K71</f>
        <v>0</v>
      </c>
      <c r="F87" s="148">
        <f>'DMFA Contribution'!L71</f>
        <v>0</v>
      </c>
      <c r="G87" s="148">
        <f>'DMFA Contribution'!C71</f>
        <v>0</v>
      </c>
      <c r="H87" s="148">
        <f>'DMFA Contribution'!D71</f>
        <v>0</v>
      </c>
      <c r="I87" s="148">
        <f>'DMFA Contribution'!E71</f>
        <v>0</v>
      </c>
      <c r="J87" s="148">
        <f>'DMFA Contribution'!F71</f>
        <v>0</v>
      </c>
      <c r="K87" s="149"/>
      <c r="L87" s="150">
        <f>SUM(C87:J87)</f>
        <v>0</v>
      </c>
    </row>
    <row r="88" spans="2:12" ht="15" thickBot="1" x14ac:dyDescent="0.35">
      <c r="B88" s="262"/>
      <c r="C88" s="143" t="e">
        <f>+C87/($I$68+$I$17)</f>
        <v>#DIV/0!</v>
      </c>
      <c r="D88" s="143" t="e">
        <f t="shared" ref="D88:F88" si="5">+D87/($I$68+$I$17)</f>
        <v>#DIV/0!</v>
      </c>
      <c r="E88" s="143" t="e">
        <f t="shared" si="5"/>
        <v>#DIV/0!</v>
      </c>
      <c r="F88" s="143" t="e">
        <f t="shared" si="5"/>
        <v>#DIV/0!</v>
      </c>
      <c r="G88" s="143" t="e">
        <f>+G87/($I$68+$I$17)</f>
        <v>#DIV/0!</v>
      </c>
      <c r="H88" s="143" t="e">
        <f>+H87/($I$68+$I$17)</f>
        <v>#DIV/0!</v>
      </c>
      <c r="I88" s="143" t="e">
        <f>+I87/($I$68+$I$17)</f>
        <v>#DIV/0!</v>
      </c>
      <c r="J88" s="143" t="e">
        <f>+J87/($I$68+$I$17)</f>
        <v>#DIV/0!</v>
      </c>
      <c r="K88" s="124"/>
      <c r="L88" s="119" t="e">
        <f>+L87/(I68+I17)</f>
        <v>#DIV/0!</v>
      </c>
    </row>
    <row r="89" spans="2:12" ht="15" thickBot="1" x14ac:dyDescent="0.35">
      <c r="C89" s="65"/>
      <c r="D89" s="65"/>
      <c r="E89" s="65"/>
      <c r="F89" s="65"/>
      <c r="G89" s="65"/>
      <c r="H89" s="65"/>
      <c r="I89" s="65"/>
      <c r="J89" s="65"/>
      <c r="K89" s="65"/>
      <c r="L89" s="65"/>
    </row>
    <row r="90" spans="2:12" ht="15" thickBot="1" x14ac:dyDescent="0.35">
      <c r="B90" s="263" t="s">
        <v>118</v>
      </c>
      <c r="C90" s="62" t="s">
        <v>119</v>
      </c>
      <c r="D90" s="62" t="s">
        <v>120</v>
      </c>
      <c r="E90" s="62" t="s">
        <v>121</v>
      </c>
      <c r="F90" s="61" t="s">
        <v>122</v>
      </c>
      <c r="G90" s="61" t="s">
        <v>123</v>
      </c>
      <c r="H90" s="61" t="s">
        <v>124</v>
      </c>
      <c r="I90" s="61" t="s">
        <v>125</v>
      </c>
      <c r="J90" s="62" t="s">
        <v>126</v>
      </c>
      <c r="K90" s="65"/>
      <c r="L90" s="62" t="s">
        <v>113</v>
      </c>
    </row>
    <row r="91" spans="2:12" ht="15" thickBot="1" x14ac:dyDescent="0.35">
      <c r="B91" s="264"/>
      <c r="C91" s="122">
        <f>I22</f>
        <v>0</v>
      </c>
      <c r="D91" s="122">
        <f>I28</f>
        <v>0</v>
      </c>
      <c r="E91" s="122">
        <f>I34</f>
        <v>0</v>
      </c>
      <c r="F91" s="122">
        <f>I40</f>
        <v>0</v>
      </c>
      <c r="G91" s="122">
        <f>I46</f>
        <v>0</v>
      </c>
      <c r="H91" s="122">
        <f>I52</f>
        <v>0</v>
      </c>
      <c r="I91" s="122">
        <f>I58</f>
        <v>0</v>
      </c>
      <c r="J91" s="122">
        <f>I64</f>
        <v>0</v>
      </c>
      <c r="K91" s="65"/>
      <c r="L91" s="123">
        <f>SUM(C91:J91)</f>
        <v>0</v>
      </c>
    </row>
    <row r="92" spans="2:12" ht="15" thickBot="1" x14ac:dyDescent="0.35">
      <c r="B92" s="265"/>
      <c r="C92" s="143" t="e">
        <f>+C91/$I$25</f>
        <v>#DIV/0!</v>
      </c>
      <c r="D92" s="143" t="e">
        <f>+D91/$I$31</f>
        <v>#DIV/0!</v>
      </c>
      <c r="E92" s="143" t="e">
        <f>+E91/$I$37</f>
        <v>#DIV/0!</v>
      </c>
      <c r="F92" s="143" t="e">
        <f>+F91/$I$43</f>
        <v>#DIV/0!</v>
      </c>
      <c r="G92" s="143" t="e">
        <f>+G91/$I$49</f>
        <v>#DIV/0!</v>
      </c>
      <c r="H92" s="143" t="e">
        <f>+H91/$I$55</f>
        <v>#DIV/0!</v>
      </c>
      <c r="I92" s="143" t="e">
        <f>+I91/$I$61</f>
        <v>#DIV/0!</v>
      </c>
      <c r="J92" s="143" t="e">
        <f>+J91/$I$67</f>
        <v>#DIV/0!</v>
      </c>
      <c r="K92" s="65"/>
      <c r="L92" s="121" t="e">
        <f>+L91/$I$68</f>
        <v>#DIV/0!</v>
      </c>
    </row>
    <row r="93" spans="2:12" ht="15" thickBot="1" x14ac:dyDescent="0.35">
      <c r="C93" s="65"/>
      <c r="D93" s="65"/>
      <c r="E93" s="65"/>
      <c r="F93" s="65"/>
      <c r="G93" s="65"/>
      <c r="H93" s="65"/>
      <c r="I93" s="65"/>
      <c r="J93" s="65"/>
      <c r="K93" s="65"/>
      <c r="L93" s="65"/>
    </row>
    <row r="94" spans="2:12" ht="15" thickBot="1" x14ac:dyDescent="0.35">
      <c r="B94" s="260" t="s">
        <v>127</v>
      </c>
      <c r="C94" s="62" t="s">
        <v>128</v>
      </c>
      <c r="D94" s="62" t="s">
        <v>43</v>
      </c>
      <c r="E94" s="62" t="s">
        <v>129</v>
      </c>
      <c r="F94" s="61"/>
      <c r="G94" s="61"/>
      <c r="H94" s="61"/>
      <c r="I94" s="61"/>
      <c r="J94" s="62"/>
      <c r="K94" s="65"/>
      <c r="L94" s="62" t="s">
        <v>113</v>
      </c>
    </row>
    <row r="95" spans="2:12" ht="15" thickBot="1" x14ac:dyDescent="0.35">
      <c r="B95" s="261"/>
      <c r="C95" s="63"/>
      <c r="D95" s="63"/>
      <c r="E95" s="63"/>
      <c r="F95" s="142"/>
      <c r="G95" s="142"/>
      <c r="H95" s="142"/>
      <c r="I95" s="142"/>
      <c r="J95" s="142"/>
      <c r="K95" s="65"/>
      <c r="L95" s="123">
        <f>SUM(C95:J95)</f>
        <v>0</v>
      </c>
    </row>
    <row r="96" spans="2:12" ht="15" thickBot="1" x14ac:dyDescent="0.35">
      <c r="B96" s="262"/>
      <c r="C96" s="96" t="e">
        <f>+C95/I17</f>
        <v>#DIV/0!</v>
      </c>
      <c r="D96" s="96" t="e">
        <f>+D95/I68</f>
        <v>#DIV/0!</v>
      </c>
      <c r="E96" s="96" t="e">
        <f>+E95/I70</f>
        <v>#DIV/0!</v>
      </c>
      <c r="F96" s="64"/>
      <c r="G96" s="64"/>
      <c r="H96" s="64"/>
      <c r="I96" s="64"/>
      <c r="J96" s="64"/>
      <c r="K96" s="65"/>
      <c r="L96" s="119" t="e">
        <f>+L95/(I17+I68+I70)</f>
        <v>#DIV/0!</v>
      </c>
    </row>
    <row r="97" spans="2:3" ht="15" thickBot="1" x14ac:dyDescent="0.35"/>
    <row r="98" spans="2:3" ht="15" thickBot="1" x14ac:dyDescent="0.35">
      <c r="B98" s="68" t="s">
        <v>130</v>
      </c>
      <c r="C98" s="220" t="s">
        <v>131</v>
      </c>
    </row>
    <row r="99" spans="2:3" x14ac:dyDescent="0.3">
      <c r="B99" s="221" t="s">
        <v>132</v>
      </c>
      <c r="C99" s="317">
        <f>I17+I68*0.75</f>
        <v>0</v>
      </c>
    </row>
    <row r="100" spans="2:3" ht="15" thickBot="1" x14ac:dyDescent="0.35">
      <c r="B100" s="77" t="s">
        <v>133</v>
      </c>
      <c r="C100" s="318" t="e">
        <f>I74-C99</f>
        <v>#DIV/0!</v>
      </c>
    </row>
    <row r="101" spans="2:3" x14ac:dyDescent="0.3">
      <c r="C101" s="51"/>
    </row>
  </sheetData>
  <sheetProtection algorithmName="SHA-512" hashValue="wawWMiN+adRK2/OpPZKpzD6ngOszbFDdYoxkqUdIYfQuAfdw/U4KuT1ZaZ14cbIaSx8wn1lR+k6qXJwqAiHaWQ==" saltValue="Xh+yJ9TSMcvXODeZBsRX5g==" spinCount="100000" sheet="1" objects="1" scenarios="1"/>
  <mergeCells count="22">
    <mergeCell ref="H2:J6"/>
    <mergeCell ref="B8:J8"/>
    <mergeCell ref="B9:J9"/>
    <mergeCell ref="G11:I11"/>
    <mergeCell ref="J11:J14"/>
    <mergeCell ref="F12:F14"/>
    <mergeCell ref="D12:D14"/>
    <mergeCell ref="E12:E14"/>
    <mergeCell ref="I12:I14"/>
    <mergeCell ref="B13:B14"/>
    <mergeCell ref="C11:F11"/>
    <mergeCell ref="H12:H14"/>
    <mergeCell ref="G12:G14"/>
    <mergeCell ref="B86:B88"/>
    <mergeCell ref="B90:B92"/>
    <mergeCell ref="B94:B96"/>
    <mergeCell ref="C12:C14"/>
    <mergeCell ref="B77:B78"/>
    <mergeCell ref="C77:F77"/>
    <mergeCell ref="G77:I77"/>
    <mergeCell ref="C85:F85"/>
    <mergeCell ref="G85:J85"/>
  </mergeCells>
  <conditionalFormatting sqref="C77:C78">
    <cfRule type="beginsWith" dxfId="33" priority="1" operator="beginsWith" text="OK">
      <formula>LEFT(C77,LEN("OK"))="OK"</formula>
    </cfRule>
    <cfRule type="beginsWith" dxfId="32" priority="2" operator="beginsWith" text="BE AWARE:">
      <formula>LEFT(C77,LEN("BE AWARE:"))="BE AWARE:"</formula>
    </cfRule>
    <cfRule type="beginsWith" dxfId="31" priority="3" operator="beginsWith" text="ERROR:">
      <formula>LEFT(C77,LEN("ERROR:"))="ERROR:"</formula>
    </cfRule>
  </conditionalFormatting>
  <conditionalFormatting sqref="D75:D76">
    <cfRule type="cellIs" dxfId="30" priority="11" operator="lessThan">
      <formula>#REF!</formula>
    </cfRule>
  </conditionalFormatting>
  <conditionalFormatting sqref="F17">
    <cfRule type="cellIs" dxfId="29" priority="21" operator="lessThan">
      <formula>#REF!</formula>
    </cfRule>
  </conditionalFormatting>
  <conditionalFormatting sqref="F25 F31 F37 F43 F67:F68 F70">
    <cfRule type="cellIs" dxfId="28" priority="28" operator="lessThan">
      <formula>#REF!</formula>
    </cfRule>
  </conditionalFormatting>
  <conditionalFormatting sqref="F71">
    <cfRule type="cellIs" dxfId="27" priority="6" operator="lessThan">
      <formula>#REF!</formula>
    </cfRule>
  </conditionalFormatting>
  <conditionalFormatting sqref="F73">
    <cfRule type="cellIs" dxfId="26" priority="4" operator="lessThan">
      <formula>#REF!</formula>
    </cfRule>
  </conditionalFormatting>
  <conditionalFormatting sqref="F49:G49">
    <cfRule type="cellIs" dxfId="25" priority="14" operator="lessThan">
      <formula>#REF!</formula>
    </cfRule>
  </conditionalFormatting>
  <conditionalFormatting sqref="F55:G55">
    <cfRule type="cellIs" dxfId="24" priority="13" operator="lessThan">
      <formula>#REF!</formula>
    </cfRule>
  </conditionalFormatting>
  <conditionalFormatting sqref="F61:G61">
    <cfRule type="cellIs" dxfId="23" priority="12" operator="lessThan">
      <formula>#REF!</formula>
    </cfRule>
  </conditionalFormatting>
  <conditionalFormatting sqref="G25">
    <cfRule type="cellIs" dxfId="22" priority="26" operator="lessThan">
      <formula>#REF!</formula>
    </cfRule>
  </conditionalFormatting>
  <conditionalFormatting sqref="G31">
    <cfRule type="cellIs" dxfId="21" priority="25" operator="lessThan">
      <formula>#REF!</formula>
    </cfRule>
  </conditionalFormatting>
  <conditionalFormatting sqref="G37">
    <cfRule type="cellIs" dxfId="20" priority="24" operator="lessThan">
      <formula>#REF!</formula>
    </cfRule>
  </conditionalFormatting>
  <conditionalFormatting sqref="G43">
    <cfRule type="cellIs" dxfId="19" priority="23" operator="lessThan">
      <formula>#REF!</formula>
    </cfRule>
  </conditionalFormatting>
  <conditionalFormatting sqref="G67">
    <cfRule type="cellIs" dxfId="18" priority="22" operator="lessThan">
      <formula>#REF!</formula>
    </cfRule>
  </conditionalFormatting>
  <conditionalFormatting sqref="G70">
    <cfRule type="cellIs" dxfId="17" priority="9" operator="lessThan">
      <formula>#REF!</formula>
    </cfRule>
  </conditionalFormatting>
  <conditionalFormatting sqref="H70:H72 F72:G72">
    <cfRule type="cellIs" dxfId="16" priority="5" operator="greaterThan">
      <formula>#REF!</formula>
    </cfRule>
  </conditionalFormatting>
  <conditionalFormatting sqref="I25 I31 I37 I43 I67">
    <cfRule type="cellIs" dxfId="15" priority="29" operator="greaterThan">
      <formula>#REF!</formula>
    </cfRule>
  </conditionalFormatting>
  <conditionalFormatting sqref="I49">
    <cfRule type="cellIs" dxfId="14" priority="20" operator="greaterThan">
      <formula>#REF!</formula>
    </cfRule>
  </conditionalFormatting>
  <conditionalFormatting sqref="I55">
    <cfRule type="cellIs" dxfId="13" priority="18" operator="greaterThan">
      <formula>#REF!</formula>
    </cfRule>
  </conditionalFormatting>
  <conditionalFormatting sqref="I61">
    <cfRule type="cellIs" dxfId="12" priority="16" operator="greaterThan">
      <formula>#REF!</formula>
    </cfRule>
  </conditionalFormatting>
  <conditionalFormatting sqref="I84:J84">
    <cfRule type="cellIs" dxfId="11" priority="10" operator="lessThan">
      <formula>#REF!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B916-2716-4C25-91AD-316BC52B8395}">
  <sheetPr>
    <tabColor theme="9" tint="0.39997558519241921"/>
    <pageSetUpPr fitToPage="1"/>
  </sheetPr>
  <dimension ref="A2:J42"/>
  <sheetViews>
    <sheetView zoomScale="85" zoomScaleNormal="85" workbookViewId="0">
      <selection activeCell="B9" sqref="B9:H9 H15:H24 H27:H36 H38 H40 H42"/>
    </sheetView>
  </sheetViews>
  <sheetFormatPr defaultRowHeight="14.4" x14ac:dyDescent="0.3"/>
  <cols>
    <col min="1" max="1" width="2.5546875" style="1" customWidth="1"/>
    <col min="2" max="2" width="34.33203125" style="1" customWidth="1"/>
    <col min="3" max="4" width="31.109375" style="1" customWidth="1"/>
    <col min="5" max="5" width="16" style="1" customWidth="1"/>
    <col min="6" max="7" width="10" style="1" customWidth="1"/>
    <col min="8" max="8" width="10.88671875" style="1" customWidth="1"/>
    <col min="9" max="9" width="1.109375" style="1" customWidth="1"/>
    <col min="10" max="10" width="29.88671875" style="1" customWidth="1"/>
    <col min="11" max="16384" width="8.88671875" style="1"/>
  </cols>
  <sheetData>
    <row r="2" spans="1:10" ht="15" customHeight="1" x14ac:dyDescent="0.3">
      <c r="B2" s="5" t="s">
        <v>134</v>
      </c>
      <c r="C2" s="6"/>
      <c r="D2" s="6"/>
      <c r="E2" s="326" t="s">
        <v>61</v>
      </c>
      <c r="F2" s="327"/>
      <c r="G2" s="327"/>
      <c r="H2" s="327"/>
      <c r="I2" s="327"/>
      <c r="J2" s="328"/>
    </row>
    <row r="3" spans="1:10" s="329" customFormat="1" ht="12.75" customHeight="1" x14ac:dyDescent="0.3">
      <c r="B3" s="330" t="s">
        <v>62</v>
      </c>
      <c r="C3" s="331"/>
      <c r="D3" s="332" t="s">
        <v>135</v>
      </c>
      <c r="E3" s="333"/>
      <c r="F3" s="334"/>
      <c r="G3" s="334"/>
      <c r="H3" s="334"/>
      <c r="I3" s="334"/>
      <c r="J3" s="335"/>
    </row>
    <row r="4" spans="1:10" s="329" customFormat="1" ht="12.75" customHeight="1" x14ac:dyDescent="0.3">
      <c r="B4" s="330" t="s">
        <v>64</v>
      </c>
      <c r="C4" s="331"/>
      <c r="D4" s="332" t="s">
        <v>136</v>
      </c>
      <c r="E4" s="336"/>
      <c r="F4" s="337"/>
      <c r="G4" s="337"/>
      <c r="H4" s="337"/>
      <c r="I4" s="337"/>
      <c r="J4" s="338"/>
    </row>
    <row r="5" spans="1:10" ht="15" thickBot="1" x14ac:dyDescent="0.35"/>
    <row r="6" spans="1:10" ht="26.25" customHeight="1" thickBot="1" x14ac:dyDescent="0.4">
      <c r="A6" s="9"/>
      <c r="B6" s="266" t="s">
        <v>137</v>
      </c>
      <c r="C6" s="267"/>
      <c r="D6" s="267"/>
      <c r="E6" s="267"/>
      <c r="F6" s="267"/>
      <c r="G6" s="267"/>
      <c r="H6" s="268"/>
      <c r="I6" s="157"/>
      <c r="J6" s="157"/>
    </row>
    <row r="7" spans="1:10" ht="37.5" customHeight="1" thickBot="1" x14ac:dyDescent="0.4">
      <c r="A7" s="9"/>
      <c r="B7" s="282" t="s">
        <v>138</v>
      </c>
      <c r="C7" s="283"/>
      <c r="D7" s="283"/>
      <c r="E7" s="283"/>
      <c r="F7" s="283"/>
      <c r="G7" s="283"/>
      <c r="H7" s="284"/>
      <c r="I7" s="157"/>
      <c r="J7" s="157"/>
    </row>
    <row r="8" spans="1:10" ht="15" thickBot="1" x14ac:dyDescent="0.35"/>
    <row r="9" spans="1:10" s="157" customFormat="1" ht="24.6" customHeight="1" thickBot="1" x14ac:dyDescent="0.4">
      <c r="B9" s="353">
        <f>'Start Here'!D17</f>
        <v>0</v>
      </c>
      <c r="C9" s="354"/>
      <c r="D9" s="354"/>
      <c r="E9" s="354"/>
      <c r="F9" s="354"/>
      <c r="G9" s="354"/>
      <c r="H9" s="355"/>
    </row>
    <row r="10" spans="1:10" ht="9" customHeight="1" x14ac:dyDescent="0.35">
      <c r="B10" s="158"/>
      <c r="C10" s="11"/>
      <c r="D10" s="11"/>
      <c r="E10" s="11"/>
      <c r="F10" s="11"/>
      <c r="G10" s="11"/>
    </row>
    <row r="11" spans="1:10" s="157" customFormat="1" ht="18" x14ac:dyDescent="0.35">
      <c r="B11" s="159" t="s">
        <v>139</v>
      </c>
      <c r="C11" s="158"/>
      <c r="D11" s="158"/>
      <c r="E11" s="158"/>
      <c r="F11" s="158"/>
      <c r="G11" s="158"/>
    </row>
    <row r="13" spans="1:10" ht="43.2" x14ac:dyDescent="0.3">
      <c r="B13" s="160" t="s">
        <v>140</v>
      </c>
      <c r="C13" s="160" t="s">
        <v>141</v>
      </c>
      <c r="D13" s="160" t="s">
        <v>142</v>
      </c>
      <c r="E13" s="162" t="s">
        <v>143</v>
      </c>
      <c r="F13" s="162" t="s">
        <v>144</v>
      </c>
      <c r="G13" s="162" t="s">
        <v>145</v>
      </c>
      <c r="H13" s="163" t="s">
        <v>146</v>
      </c>
    </row>
    <row r="14" spans="1:10" x14ac:dyDescent="0.3">
      <c r="B14" s="165" t="s">
        <v>45</v>
      </c>
      <c r="C14" s="165" t="s">
        <v>48</v>
      </c>
      <c r="D14" s="165" t="s">
        <v>50</v>
      </c>
      <c r="E14" s="166" t="s">
        <v>52</v>
      </c>
      <c r="F14" s="166" t="s">
        <v>54</v>
      </c>
      <c r="G14" s="166" t="s">
        <v>56</v>
      </c>
      <c r="H14" s="167" t="s">
        <v>147</v>
      </c>
    </row>
    <row r="15" spans="1:10" x14ac:dyDescent="0.3">
      <c r="B15" s="339" t="s">
        <v>148</v>
      </c>
      <c r="C15" s="339" t="s">
        <v>149</v>
      </c>
      <c r="D15" s="339"/>
      <c r="E15" s="340" t="s">
        <v>150</v>
      </c>
      <c r="F15" s="341">
        <v>15</v>
      </c>
      <c r="G15" s="342">
        <v>425</v>
      </c>
      <c r="H15" s="356">
        <f t="shared" ref="H15:H24" si="0">+G15*F15</f>
        <v>6375</v>
      </c>
    </row>
    <row r="16" spans="1:10" x14ac:dyDescent="0.3">
      <c r="B16" s="339" t="s">
        <v>148</v>
      </c>
      <c r="C16" s="339" t="s">
        <v>151</v>
      </c>
      <c r="D16" s="339"/>
      <c r="E16" s="340" t="s">
        <v>150</v>
      </c>
      <c r="F16" s="341">
        <v>40</v>
      </c>
      <c r="G16" s="342">
        <v>425</v>
      </c>
      <c r="H16" s="356">
        <f t="shared" si="0"/>
        <v>17000</v>
      </c>
    </row>
    <row r="17" spans="2:8" x14ac:dyDescent="0.3">
      <c r="B17" s="339" t="s">
        <v>148</v>
      </c>
      <c r="C17" s="339" t="s">
        <v>152</v>
      </c>
      <c r="D17" s="339"/>
      <c r="E17" s="340" t="s">
        <v>150</v>
      </c>
      <c r="F17" s="341">
        <v>40</v>
      </c>
      <c r="G17" s="342">
        <v>425</v>
      </c>
      <c r="H17" s="356">
        <f t="shared" si="0"/>
        <v>17000</v>
      </c>
    </row>
    <row r="18" spans="2:8" x14ac:dyDescent="0.3">
      <c r="B18" s="339" t="s">
        <v>148</v>
      </c>
      <c r="C18" s="339" t="s">
        <v>152</v>
      </c>
      <c r="D18" s="339"/>
      <c r="E18" s="340" t="s">
        <v>153</v>
      </c>
      <c r="F18" s="341">
        <v>5</v>
      </c>
      <c r="G18" s="342">
        <v>850</v>
      </c>
      <c r="H18" s="356">
        <f>+G18*F18</f>
        <v>4250</v>
      </c>
    </row>
    <row r="19" spans="2:8" x14ac:dyDescent="0.3">
      <c r="B19" s="339"/>
      <c r="C19" s="339"/>
      <c r="D19" s="339"/>
      <c r="E19" s="340"/>
      <c r="F19" s="341">
        <v>0</v>
      </c>
      <c r="G19" s="342">
        <v>0</v>
      </c>
      <c r="H19" s="356">
        <f t="shared" si="0"/>
        <v>0</v>
      </c>
    </row>
    <row r="20" spans="2:8" x14ac:dyDescent="0.3">
      <c r="B20" s="339"/>
      <c r="C20" s="339"/>
      <c r="D20" s="339"/>
      <c r="E20" s="340"/>
      <c r="F20" s="341">
        <v>0</v>
      </c>
      <c r="G20" s="342">
        <v>0</v>
      </c>
      <c r="H20" s="356">
        <f t="shared" si="0"/>
        <v>0</v>
      </c>
    </row>
    <row r="21" spans="2:8" x14ac:dyDescent="0.3">
      <c r="B21" s="339"/>
      <c r="C21" s="339"/>
      <c r="D21" s="339"/>
      <c r="E21" s="340"/>
      <c r="F21" s="341">
        <v>0</v>
      </c>
      <c r="G21" s="342">
        <v>0</v>
      </c>
      <c r="H21" s="356">
        <f t="shared" si="0"/>
        <v>0</v>
      </c>
    </row>
    <row r="22" spans="2:8" x14ac:dyDescent="0.3">
      <c r="B22" s="339"/>
      <c r="C22" s="339"/>
      <c r="D22" s="339"/>
      <c r="E22" s="340"/>
      <c r="F22" s="341">
        <v>0</v>
      </c>
      <c r="G22" s="342">
        <v>0</v>
      </c>
      <c r="H22" s="356">
        <f t="shared" si="0"/>
        <v>0</v>
      </c>
    </row>
    <row r="23" spans="2:8" ht="14.7" customHeight="1" x14ac:dyDescent="0.3">
      <c r="B23" s="339"/>
      <c r="C23" s="339"/>
      <c r="D23" s="339"/>
      <c r="E23" s="340"/>
      <c r="F23" s="341">
        <v>0</v>
      </c>
      <c r="G23" s="342">
        <v>0</v>
      </c>
      <c r="H23" s="356">
        <f t="shared" si="0"/>
        <v>0</v>
      </c>
    </row>
    <row r="24" spans="2:8" ht="14.7" customHeight="1" x14ac:dyDescent="0.3">
      <c r="B24" s="339"/>
      <c r="C24" s="339"/>
      <c r="D24" s="339"/>
      <c r="E24" s="340"/>
      <c r="F24" s="341">
        <v>0</v>
      </c>
      <c r="G24" s="342">
        <v>0</v>
      </c>
      <c r="H24" s="356">
        <f t="shared" si="0"/>
        <v>0</v>
      </c>
    </row>
    <row r="25" spans="2:8" ht="14.7" customHeight="1" x14ac:dyDescent="0.3">
      <c r="B25" s="172" t="s">
        <v>154</v>
      </c>
      <c r="C25" s="172"/>
      <c r="D25" s="172"/>
      <c r="E25" s="343"/>
      <c r="F25" s="344"/>
      <c r="G25" s="344"/>
      <c r="H25" s="345"/>
    </row>
    <row r="26" spans="2:8" hidden="1" x14ac:dyDescent="0.3">
      <c r="F26" s="178"/>
      <c r="G26" s="178"/>
      <c r="H26" s="180"/>
    </row>
    <row r="27" spans="2:8" hidden="1" x14ac:dyDescent="0.3">
      <c r="B27" s="346"/>
      <c r="C27" s="346"/>
      <c r="D27" s="346"/>
      <c r="E27" s="347"/>
      <c r="F27" s="348">
        <v>0</v>
      </c>
      <c r="G27" s="348">
        <v>0</v>
      </c>
      <c r="H27" s="194" t="e">
        <f>+#REF!+#REF!</f>
        <v>#REF!</v>
      </c>
    </row>
    <row r="28" spans="2:8" hidden="1" x14ac:dyDescent="0.3">
      <c r="B28" s="346"/>
      <c r="C28" s="346"/>
      <c r="D28" s="346"/>
      <c r="E28" s="347"/>
      <c r="F28" s="348">
        <v>0</v>
      </c>
      <c r="G28" s="348">
        <v>0</v>
      </c>
      <c r="H28" s="194" t="e">
        <f>+#REF!+#REF!</f>
        <v>#REF!</v>
      </c>
    </row>
    <row r="29" spans="2:8" ht="14.7" hidden="1" customHeight="1" x14ac:dyDescent="0.3">
      <c r="B29" s="346"/>
      <c r="C29" s="346"/>
      <c r="D29" s="346"/>
      <c r="E29" s="347"/>
      <c r="F29" s="348">
        <v>0</v>
      </c>
      <c r="G29" s="348">
        <v>0</v>
      </c>
      <c r="H29" s="194" t="e">
        <f>+#REF!+#REF!</f>
        <v>#REF!</v>
      </c>
    </row>
    <row r="30" spans="2:8" hidden="1" x14ac:dyDescent="0.3">
      <c r="B30" s="346"/>
      <c r="C30" s="346"/>
      <c r="D30" s="346"/>
      <c r="E30" s="347"/>
      <c r="F30" s="348">
        <v>0</v>
      </c>
      <c r="G30" s="348">
        <v>0</v>
      </c>
      <c r="H30" s="194" t="e">
        <f>+#REF!+#REF!</f>
        <v>#REF!</v>
      </c>
    </row>
    <row r="31" spans="2:8" hidden="1" x14ac:dyDescent="0.3">
      <c r="B31" s="346"/>
      <c r="C31" s="346"/>
      <c r="D31" s="346"/>
      <c r="E31" s="347"/>
      <c r="F31" s="348">
        <v>0</v>
      </c>
      <c r="G31" s="348">
        <v>0</v>
      </c>
      <c r="H31" s="194" t="e">
        <f>+#REF!+#REF!</f>
        <v>#REF!</v>
      </c>
    </row>
    <row r="32" spans="2:8" hidden="1" x14ac:dyDescent="0.3">
      <c r="B32" s="346"/>
      <c r="C32" s="346"/>
      <c r="D32" s="346"/>
      <c r="E32" s="347"/>
      <c r="F32" s="348">
        <v>0</v>
      </c>
      <c r="G32" s="348">
        <v>0</v>
      </c>
      <c r="H32" s="194" t="e">
        <f>+#REF!+#REF!</f>
        <v>#REF!</v>
      </c>
    </row>
    <row r="33" spans="2:8" hidden="1" x14ac:dyDescent="0.3">
      <c r="B33" s="346"/>
      <c r="C33" s="346"/>
      <c r="D33" s="346"/>
      <c r="E33" s="347"/>
      <c r="F33" s="348">
        <v>0</v>
      </c>
      <c r="G33" s="348">
        <v>0</v>
      </c>
      <c r="H33" s="194" t="e">
        <f>+#REF!+#REF!</f>
        <v>#REF!</v>
      </c>
    </row>
    <row r="34" spans="2:8" hidden="1" x14ac:dyDescent="0.3">
      <c r="B34" s="346"/>
      <c r="C34" s="346"/>
      <c r="D34" s="346"/>
      <c r="E34" s="347"/>
      <c r="F34" s="348">
        <v>0</v>
      </c>
      <c r="G34" s="348">
        <v>0</v>
      </c>
      <c r="H34" s="194" t="e">
        <f>+#REF!+#REF!</f>
        <v>#REF!</v>
      </c>
    </row>
    <row r="35" spans="2:8" hidden="1" x14ac:dyDescent="0.3">
      <c r="B35" s="346"/>
      <c r="C35" s="346"/>
      <c r="D35" s="346"/>
      <c r="E35" s="347"/>
      <c r="F35" s="348">
        <v>0</v>
      </c>
      <c r="G35" s="348">
        <v>0</v>
      </c>
      <c r="H35" s="194" t="e">
        <f>+#REF!+#REF!</f>
        <v>#REF!</v>
      </c>
    </row>
    <row r="36" spans="2:8" hidden="1" x14ac:dyDescent="0.3">
      <c r="B36" s="346"/>
      <c r="C36" s="346"/>
      <c r="D36" s="346"/>
      <c r="E36" s="347"/>
      <c r="F36" s="348">
        <v>0</v>
      </c>
      <c r="G36" s="348">
        <v>0</v>
      </c>
      <c r="H36" s="194" t="e">
        <f>+#REF!+#REF!</f>
        <v>#REF!</v>
      </c>
    </row>
    <row r="37" spans="2:8" x14ac:dyDescent="0.3">
      <c r="F37" s="178"/>
      <c r="G37" s="178"/>
      <c r="H37" s="180"/>
    </row>
    <row r="38" spans="2:8" x14ac:dyDescent="0.3">
      <c r="E38" s="185"/>
      <c r="F38" s="186"/>
      <c r="G38" s="187" t="s">
        <v>155</v>
      </c>
      <c r="H38" s="194">
        <f>SUM(H15:H25)</f>
        <v>44625</v>
      </c>
    </row>
    <row r="39" spans="2:8" x14ac:dyDescent="0.3">
      <c r="F39" s="178"/>
      <c r="G39" s="178"/>
      <c r="H39" s="180"/>
    </row>
    <row r="40" spans="2:8" x14ac:dyDescent="0.3">
      <c r="E40" s="185" t="s">
        <v>155</v>
      </c>
      <c r="F40" s="186"/>
      <c r="G40" s="187"/>
      <c r="H40" s="194">
        <f>'Full Budget'!H15+'Full Budget'!H79</f>
        <v>0</v>
      </c>
    </row>
    <row r="41" spans="2:8" ht="15.6" x14ac:dyDescent="0.3">
      <c r="G41" s="349"/>
    </row>
    <row r="42" spans="2:8" x14ac:dyDescent="0.3">
      <c r="E42" s="350" t="s">
        <v>156</v>
      </c>
      <c r="F42" s="351"/>
      <c r="G42" s="352"/>
      <c r="H42" s="357">
        <f>H38-H40</f>
        <v>44625</v>
      </c>
    </row>
  </sheetData>
  <sheetProtection algorithmName="SHA-512" hashValue="YKAywglfPeQrPl3Z/gPry61MjjG39epJ+OCSmD7940aApuzrhaRLu51Dk/p+C77TZsw2IP18pl2h4QcbX6uJSg==" saltValue="M9jODaw7ygFDepkBioufCQ==" spinCount="100000" sheet="1" objects="1" scenarios="1"/>
  <mergeCells count="4">
    <mergeCell ref="E2:J4"/>
    <mergeCell ref="B6:H6"/>
    <mergeCell ref="B7:H7"/>
    <mergeCell ref="B9:H9"/>
  </mergeCells>
  <pageMargins left="0.39370078740157483" right="0.39370078740157483" top="0.74803149606299213" bottom="0.74803149606299213" header="0.31496062992125984" footer="0.31496062992125984"/>
  <pageSetup paperSize="9" scale="96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7C999-6B71-48F4-8BB6-0F6ED4C2983C}">
  <sheetPr>
    <tabColor theme="9" tint="0.39997558519241921"/>
    <pageSetUpPr fitToPage="1"/>
  </sheetPr>
  <dimension ref="A2:J42"/>
  <sheetViews>
    <sheetView zoomScale="85" zoomScaleNormal="85" workbookViewId="0">
      <selection activeCell="B8" sqref="B8"/>
    </sheetView>
  </sheetViews>
  <sheetFormatPr defaultRowHeight="14.4" x14ac:dyDescent="0.3"/>
  <cols>
    <col min="1" max="1" width="2.5546875" style="1" customWidth="1"/>
    <col min="2" max="2" width="34.33203125" style="1" customWidth="1"/>
    <col min="3" max="4" width="31.109375" style="1" customWidth="1"/>
    <col min="5" max="5" width="16" style="1" customWidth="1"/>
    <col min="6" max="7" width="10" style="1" customWidth="1"/>
    <col min="8" max="8" width="10.88671875" style="1" customWidth="1"/>
    <col min="9" max="9" width="1.109375" style="1" customWidth="1"/>
    <col min="10" max="10" width="29.88671875" style="1" customWidth="1"/>
    <col min="11" max="16384" width="8.88671875" style="1"/>
  </cols>
  <sheetData>
    <row r="2" spans="1:10" x14ac:dyDescent="0.3">
      <c r="B2" s="5" t="s">
        <v>134</v>
      </c>
      <c r="C2" s="6"/>
      <c r="D2" s="6"/>
      <c r="E2" s="326" t="s">
        <v>61</v>
      </c>
      <c r="F2" s="327"/>
      <c r="G2" s="327"/>
      <c r="H2" s="327"/>
      <c r="I2" s="327"/>
      <c r="J2" s="328"/>
    </row>
    <row r="3" spans="1:10" s="329" customFormat="1" ht="13.8" x14ac:dyDescent="0.3">
      <c r="B3" s="330" t="s">
        <v>65</v>
      </c>
      <c r="C3" s="330"/>
      <c r="D3" s="332" t="s">
        <v>157</v>
      </c>
      <c r="E3" s="333"/>
      <c r="F3" s="334"/>
      <c r="G3" s="334"/>
      <c r="H3" s="334"/>
      <c r="I3" s="334"/>
      <c r="J3" s="335"/>
    </row>
    <row r="4" spans="1:10" s="329" customFormat="1" ht="13.8" x14ac:dyDescent="0.3">
      <c r="B4" s="330" t="s">
        <v>67</v>
      </c>
      <c r="C4" s="330"/>
      <c r="D4" s="332" t="s">
        <v>158</v>
      </c>
      <c r="E4" s="336"/>
      <c r="F4" s="337"/>
      <c r="G4" s="337"/>
      <c r="H4" s="337"/>
      <c r="I4" s="337"/>
      <c r="J4" s="338"/>
    </row>
    <row r="5" spans="1:10" ht="15" thickBot="1" x14ac:dyDescent="0.35"/>
    <row r="6" spans="1:10" ht="26.25" customHeight="1" thickBot="1" x14ac:dyDescent="0.4">
      <c r="A6" s="9"/>
      <c r="B6" s="266" t="s">
        <v>137</v>
      </c>
      <c r="C6" s="267"/>
      <c r="D6" s="267"/>
      <c r="E6" s="267"/>
      <c r="F6" s="267"/>
      <c r="G6" s="267"/>
      <c r="H6" s="268"/>
      <c r="I6" s="157"/>
      <c r="J6" s="157"/>
    </row>
    <row r="7" spans="1:10" ht="37.5" customHeight="1" thickBot="1" x14ac:dyDescent="0.4">
      <c r="A7" s="9"/>
      <c r="B7" s="282" t="s">
        <v>138</v>
      </c>
      <c r="C7" s="283"/>
      <c r="D7" s="283"/>
      <c r="E7" s="283"/>
      <c r="F7" s="283"/>
      <c r="G7" s="283"/>
      <c r="H7" s="284"/>
      <c r="I7" s="157"/>
      <c r="J7" s="157"/>
    </row>
    <row r="8" spans="1:10" ht="15" thickBot="1" x14ac:dyDescent="0.35"/>
    <row r="9" spans="1:10" s="157" customFormat="1" ht="24.6" customHeight="1" thickBot="1" x14ac:dyDescent="0.4">
      <c r="B9" s="353">
        <f>'Start Here'!D17</f>
        <v>0</v>
      </c>
      <c r="C9" s="354"/>
      <c r="D9" s="354"/>
      <c r="E9" s="354"/>
      <c r="F9" s="354"/>
      <c r="G9" s="354"/>
      <c r="H9" s="355"/>
    </row>
    <row r="10" spans="1:10" ht="9" customHeight="1" x14ac:dyDescent="0.35">
      <c r="B10" s="158"/>
      <c r="C10" s="11"/>
      <c r="D10" s="11"/>
      <c r="E10" s="11"/>
      <c r="F10" s="11"/>
      <c r="G10" s="11"/>
    </row>
    <row r="11" spans="1:10" s="157" customFormat="1" ht="18" x14ac:dyDescent="0.35">
      <c r="B11" s="159" t="s">
        <v>159</v>
      </c>
      <c r="C11" s="158"/>
      <c r="D11" s="158"/>
      <c r="E11" s="158"/>
      <c r="F11" s="158"/>
      <c r="G11" s="158"/>
    </row>
    <row r="13" spans="1:10" ht="43.2" x14ac:dyDescent="0.3">
      <c r="B13" s="160" t="s">
        <v>140</v>
      </c>
      <c r="C13" s="160" t="s">
        <v>141</v>
      </c>
      <c r="D13" s="160" t="s">
        <v>160</v>
      </c>
      <c r="E13" s="162" t="s">
        <v>143</v>
      </c>
      <c r="F13" s="162" t="s">
        <v>144</v>
      </c>
      <c r="G13" s="162" t="s">
        <v>145</v>
      </c>
      <c r="H13" s="163" t="s">
        <v>146</v>
      </c>
    </row>
    <row r="14" spans="1:10" x14ac:dyDescent="0.3">
      <c r="B14" s="165" t="s">
        <v>45</v>
      </c>
      <c r="C14" s="165" t="s">
        <v>48</v>
      </c>
      <c r="D14" s="165" t="s">
        <v>50</v>
      </c>
      <c r="E14" s="166" t="s">
        <v>52</v>
      </c>
      <c r="F14" s="166" t="s">
        <v>54</v>
      </c>
      <c r="G14" s="166" t="s">
        <v>56</v>
      </c>
      <c r="H14" s="167" t="s">
        <v>147</v>
      </c>
    </row>
    <row r="15" spans="1:10" x14ac:dyDescent="0.3">
      <c r="B15" s="339" t="s">
        <v>148</v>
      </c>
      <c r="C15" s="339" t="s">
        <v>161</v>
      </c>
      <c r="D15" s="339"/>
      <c r="E15" s="340" t="s">
        <v>150</v>
      </c>
      <c r="F15" s="170">
        <v>15</v>
      </c>
      <c r="G15" s="170">
        <v>850</v>
      </c>
      <c r="H15" s="194">
        <f t="shared" ref="H15:H24" si="0">+G15*F15</f>
        <v>12750</v>
      </c>
    </row>
    <row r="16" spans="1:10" x14ac:dyDescent="0.3">
      <c r="B16" s="339" t="s">
        <v>148</v>
      </c>
      <c r="C16" s="339" t="s">
        <v>162</v>
      </c>
      <c r="D16" s="339"/>
      <c r="E16" s="340" t="s">
        <v>150</v>
      </c>
      <c r="F16" s="170">
        <v>40</v>
      </c>
      <c r="G16" s="170">
        <v>850</v>
      </c>
      <c r="H16" s="194">
        <f t="shared" si="0"/>
        <v>34000</v>
      </c>
    </row>
    <row r="17" spans="2:8" x14ac:dyDescent="0.3">
      <c r="B17" s="339" t="s">
        <v>148</v>
      </c>
      <c r="C17" s="339" t="s">
        <v>152</v>
      </c>
      <c r="D17" s="339"/>
      <c r="E17" s="340" t="s">
        <v>150</v>
      </c>
      <c r="F17" s="170">
        <v>40</v>
      </c>
      <c r="G17" s="170">
        <v>850</v>
      </c>
      <c r="H17" s="194">
        <f t="shared" si="0"/>
        <v>34000</v>
      </c>
    </row>
    <row r="18" spans="2:8" x14ac:dyDescent="0.3">
      <c r="B18" s="339" t="s">
        <v>148</v>
      </c>
      <c r="C18" s="339" t="s">
        <v>152</v>
      </c>
      <c r="D18" s="339"/>
      <c r="E18" s="340" t="s">
        <v>163</v>
      </c>
      <c r="F18" s="170">
        <v>5</v>
      </c>
      <c r="G18" s="170">
        <v>1275</v>
      </c>
      <c r="H18" s="194">
        <f t="shared" si="0"/>
        <v>6375</v>
      </c>
    </row>
    <row r="19" spans="2:8" x14ac:dyDescent="0.3">
      <c r="B19" s="339"/>
      <c r="C19" s="339"/>
      <c r="D19" s="339"/>
      <c r="E19" s="340"/>
      <c r="F19" s="170">
        <v>0</v>
      </c>
      <c r="G19" s="170">
        <v>0</v>
      </c>
      <c r="H19" s="194">
        <f t="shared" si="0"/>
        <v>0</v>
      </c>
    </row>
    <row r="20" spans="2:8" x14ac:dyDescent="0.3">
      <c r="B20" s="339"/>
      <c r="C20" s="339"/>
      <c r="D20" s="339"/>
      <c r="E20" s="340"/>
      <c r="F20" s="170">
        <v>0</v>
      </c>
      <c r="G20" s="170">
        <v>0</v>
      </c>
      <c r="H20" s="194">
        <f t="shared" si="0"/>
        <v>0</v>
      </c>
    </row>
    <row r="21" spans="2:8" x14ac:dyDescent="0.3">
      <c r="B21" s="339"/>
      <c r="C21" s="339"/>
      <c r="D21" s="339"/>
      <c r="E21" s="340"/>
      <c r="F21" s="170">
        <v>0</v>
      </c>
      <c r="G21" s="170">
        <v>0</v>
      </c>
      <c r="H21" s="194">
        <f t="shared" si="0"/>
        <v>0</v>
      </c>
    </row>
    <row r="22" spans="2:8" x14ac:dyDescent="0.3">
      <c r="B22" s="339"/>
      <c r="C22" s="339"/>
      <c r="D22" s="339"/>
      <c r="E22" s="340"/>
      <c r="F22" s="170">
        <v>0</v>
      </c>
      <c r="G22" s="170">
        <v>0</v>
      </c>
      <c r="H22" s="194">
        <f t="shared" si="0"/>
        <v>0</v>
      </c>
    </row>
    <row r="23" spans="2:8" ht="14.7" customHeight="1" x14ac:dyDescent="0.3">
      <c r="B23" s="339"/>
      <c r="C23" s="339"/>
      <c r="D23" s="339"/>
      <c r="E23" s="340"/>
      <c r="F23" s="170">
        <v>0</v>
      </c>
      <c r="G23" s="170">
        <v>0</v>
      </c>
      <c r="H23" s="194">
        <f t="shared" si="0"/>
        <v>0</v>
      </c>
    </row>
    <row r="24" spans="2:8" ht="14.7" customHeight="1" x14ac:dyDescent="0.3">
      <c r="B24" s="339"/>
      <c r="C24" s="339"/>
      <c r="D24" s="339"/>
      <c r="E24" s="340"/>
      <c r="F24" s="170">
        <v>0</v>
      </c>
      <c r="G24" s="170">
        <v>0</v>
      </c>
      <c r="H24" s="194">
        <f t="shared" si="0"/>
        <v>0</v>
      </c>
    </row>
    <row r="25" spans="2:8" ht="14.7" customHeight="1" x14ac:dyDescent="0.3">
      <c r="B25" s="172" t="s">
        <v>154</v>
      </c>
      <c r="C25" s="172"/>
      <c r="D25" s="172"/>
      <c r="E25" s="343"/>
      <c r="F25" s="175"/>
      <c r="G25" s="175"/>
      <c r="H25" s="177"/>
    </row>
    <row r="26" spans="2:8" hidden="1" x14ac:dyDescent="0.3">
      <c r="F26" s="178"/>
      <c r="G26" s="178"/>
      <c r="H26" s="180"/>
    </row>
    <row r="27" spans="2:8" hidden="1" x14ac:dyDescent="0.3">
      <c r="B27" s="346"/>
      <c r="C27" s="346"/>
      <c r="D27" s="346"/>
      <c r="E27" s="347"/>
      <c r="F27" s="348">
        <v>0</v>
      </c>
      <c r="G27" s="348">
        <v>0</v>
      </c>
      <c r="H27" s="194" t="e">
        <f>+#REF!+#REF!</f>
        <v>#REF!</v>
      </c>
    </row>
    <row r="28" spans="2:8" hidden="1" x14ac:dyDescent="0.3">
      <c r="B28" s="346"/>
      <c r="C28" s="346"/>
      <c r="D28" s="346"/>
      <c r="E28" s="347"/>
      <c r="F28" s="348">
        <v>0</v>
      </c>
      <c r="G28" s="348">
        <v>0</v>
      </c>
      <c r="H28" s="194" t="e">
        <f>+#REF!+#REF!</f>
        <v>#REF!</v>
      </c>
    </row>
    <row r="29" spans="2:8" ht="14.7" hidden="1" customHeight="1" x14ac:dyDescent="0.3">
      <c r="B29" s="346"/>
      <c r="C29" s="346"/>
      <c r="D29" s="346"/>
      <c r="E29" s="347"/>
      <c r="F29" s="348">
        <v>0</v>
      </c>
      <c r="G29" s="348">
        <v>0</v>
      </c>
      <c r="H29" s="194" t="e">
        <f>+#REF!+#REF!</f>
        <v>#REF!</v>
      </c>
    </row>
    <row r="30" spans="2:8" hidden="1" x14ac:dyDescent="0.3">
      <c r="B30" s="346"/>
      <c r="C30" s="346"/>
      <c r="D30" s="346"/>
      <c r="E30" s="347"/>
      <c r="F30" s="348">
        <v>0</v>
      </c>
      <c r="G30" s="348">
        <v>0</v>
      </c>
      <c r="H30" s="194" t="e">
        <f>+#REF!+#REF!</f>
        <v>#REF!</v>
      </c>
    </row>
    <row r="31" spans="2:8" hidden="1" x14ac:dyDescent="0.3">
      <c r="B31" s="346"/>
      <c r="C31" s="346"/>
      <c r="D31" s="346"/>
      <c r="E31" s="347"/>
      <c r="F31" s="348">
        <v>0</v>
      </c>
      <c r="G31" s="348">
        <v>0</v>
      </c>
      <c r="H31" s="194" t="e">
        <f>+#REF!+#REF!</f>
        <v>#REF!</v>
      </c>
    </row>
    <row r="32" spans="2:8" hidden="1" x14ac:dyDescent="0.3">
      <c r="B32" s="346"/>
      <c r="C32" s="346"/>
      <c r="D32" s="346"/>
      <c r="E32" s="347"/>
      <c r="F32" s="348">
        <v>0</v>
      </c>
      <c r="G32" s="348">
        <v>0</v>
      </c>
      <c r="H32" s="194" t="e">
        <f>+#REF!+#REF!</f>
        <v>#REF!</v>
      </c>
    </row>
    <row r="33" spans="2:8" hidden="1" x14ac:dyDescent="0.3">
      <c r="B33" s="346"/>
      <c r="C33" s="346"/>
      <c r="D33" s="346"/>
      <c r="E33" s="347"/>
      <c r="F33" s="348">
        <v>0</v>
      </c>
      <c r="G33" s="348">
        <v>0</v>
      </c>
      <c r="H33" s="194" t="e">
        <f>+#REF!+#REF!</f>
        <v>#REF!</v>
      </c>
    </row>
    <row r="34" spans="2:8" hidden="1" x14ac:dyDescent="0.3">
      <c r="B34" s="346"/>
      <c r="C34" s="346"/>
      <c r="D34" s="346"/>
      <c r="E34" s="347"/>
      <c r="F34" s="348">
        <v>0</v>
      </c>
      <c r="G34" s="348">
        <v>0</v>
      </c>
      <c r="H34" s="194" t="e">
        <f>+#REF!+#REF!</f>
        <v>#REF!</v>
      </c>
    </row>
    <row r="35" spans="2:8" hidden="1" x14ac:dyDescent="0.3">
      <c r="B35" s="346"/>
      <c r="C35" s="346"/>
      <c r="D35" s="346"/>
      <c r="E35" s="347"/>
      <c r="F35" s="348">
        <v>0</v>
      </c>
      <c r="G35" s="348">
        <v>0</v>
      </c>
      <c r="H35" s="194" t="e">
        <f>+#REF!+#REF!</f>
        <v>#REF!</v>
      </c>
    </row>
    <row r="36" spans="2:8" hidden="1" x14ac:dyDescent="0.3">
      <c r="B36" s="346"/>
      <c r="C36" s="346"/>
      <c r="D36" s="346"/>
      <c r="E36" s="347"/>
      <c r="F36" s="348">
        <v>0</v>
      </c>
      <c r="G36" s="348">
        <v>0</v>
      </c>
      <c r="H36" s="194" t="e">
        <f>+#REF!+#REF!</f>
        <v>#REF!</v>
      </c>
    </row>
    <row r="37" spans="2:8" x14ac:dyDescent="0.3">
      <c r="F37" s="178"/>
      <c r="G37" s="178"/>
      <c r="H37" s="180"/>
    </row>
    <row r="38" spans="2:8" x14ac:dyDescent="0.3">
      <c r="E38" s="185"/>
      <c r="F38" s="186"/>
      <c r="G38" s="187" t="s">
        <v>155</v>
      </c>
      <c r="H38" s="194">
        <f>SUM(H15:H25)</f>
        <v>87125</v>
      </c>
    </row>
    <row r="39" spans="2:8" x14ac:dyDescent="0.3">
      <c r="F39" s="178"/>
      <c r="G39" s="178"/>
      <c r="H39" s="180"/>
    </row>
    <row r="40" spans="2:8" x14ac:dyDescent="0.3">
      <c r="E40" s="185" t="s">
        <v>155</v>
      </c>
      <c r="F40" s="186"/>
      <c r="G40" s="187"/>
      <c r="H40" s="194">
        <f>'Full Budget'!H16+'Full Budget'!H80</f>
        <v>0</v>
      </c>
    </row>
    <row r="41" spans="2:8" ht="15.6" x14ac:dyDescent="0.3">
      <c r="G41" s="349"/>
    </row>
    <row r="42" spans="2:8" x14ac:dyDescent="0.3">
      <c r="E42" s="350" t="s">
        <v>156</v>
      </c>
      <c r="F42" s="351"/>
      <c r="G42" s="352"/>
      <c r="H42" s="357">
        <f>H38-H40</f>
        <v>87125</v>
      </c>
    </row>
  </sheetData>
  <sheetProtection algorithmName="SHA-512" hashValue="Ad9fOnnG16Qw9UZOaWaCGSAmtr2whTODQb3q7z7aNoxbo3h85TNc8/OZLJIM5vSQlNlne0BCQ4bPlmQUmfidIg==" saltValue="DQywDEggXJ0cGUMlwsI+Fw==" spinCount="100000" sheet="1" objects="1" scenarios="1"/>
  <mergeCells count="4">
    <mergeCell ref="E2:J4"/>
    <mergeCell ref="B6:H6"/>
    <mergeCell ref="B7:H7"/>
    <mergeCell ref="B9:H9"/>
  </mergeCells>
  <pageMargins left="0.39370078740157483" right="0.39370078740157483" top="0.74803149606299213" bottom="0.74803149606299213" header="0.31496062992125984" footer="0.31496062992125984"/>
  <pageSetup paperSize="9" scale="96" fitToHeight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6FA1-F689-4425-8228-9FEEBE990B40}">
  <sheetPr>
    <tabColor theme="9" tint="0.39997558519241921"/>
    <pageSetUpPr fitToPage="1"/>
  </sheetPr>
  <dimension ref="A1:K46"/>
  <sheetViews>
    <sheetView zoomScale="85" zoomScaleNormal="85" workbookViewId="0">
      <selection activeCell="G11" sqref="G11"/>
    </sheetView>
  </sheetViews>
  <sheetFormatPr defaultColWidth="9.109375" defaultRowHeight="14.4" x14ac:dyDescent="0.3"/>
  <cols>
    <col min="1" max="1" width="2.5546875" style="1" customWidth="1"/>
    <col min="2" max="2" width="33.6640625" style="1" customWidth="1"/>
    <col min="3" max="3" width="50.5546875" style="1" customWidth="1"/>
    <col min="4" max="4" width="25.5546875" style="1" customWidth="1"/>
    <col min="5" max="5" width="20" style="1" customWidth="1"/>
    <col min="6" max="9" width="11.5546875" style="1" customWidth="1"/>
    <col min="10" max="10" width="1.109375" style="1" customWidth="1"/>
    <col min="11" max="11" width="37.44140625" style="1" customWidth="1"/>
    <col min="12" max="16384" width="9.109375" style="1"/>
  </cols>
  <sheetData>
    <row r="1" spans="1:11" ht="15" thickBot="1" x14ac:dyDescent="0.35"/>
    <row r="2" spans="1:11" ht="26.25" customHeight="1" thickBot="1" x14ac:dyDescent="0.35">
      <c r="A2" s="9"/>
      <c r="B2" s="266" t="s">
        <v>137</v>
      </c>
      <c r="C2" s="267"/>
      <c r="D2" s="267"/>
      <c r="E2" s="267"/>
      <c r="F2" s="267"/>
      <c r="G2" s="267"/>
      <c r="H2" s="267"/>
      <c r="I2" s="268"/>
    </row>
    <row r="3" spans="1:11" ht="37.5" customHeight="1" thickBot="1" x14ac:dyDescent="0.35">
      <c r="A3" s="9"/>
      <c r="B3" s="282" t="s">
        <v>138</v>
      </c>
      <c r="C3" s="283"/>
      <c r="D3" s="283"/>
      <c r="E3" s="283"/>
      <c r="F3" s="283"/>
      <c r="G3" s="283"/>
      <c r="H3" s="283"/>
      <c r="I3" s="284"/>
    </row>
    <row r="4" spans="1:11" ht="15" thickBot="1" x14ac:dyDescent="0.35"/>
    <row r="5" spans="1:11" s="157" customFormat="1" ht="24.6" customHeight="1" thickBot="1" x14ac:dyDescent="0.4">
      <c r="B5" s="353">
        <f>'Start Here'!D17</f>
        <v>0</v>
      </c>
      <c r="C5" s="354"/>
      <c r="D5" s="354"/>
      <c r="E5" s="354"/>
      <c r="F5" s="354"/>
      <c r="G5" s="354"/>
      <c r="H5" s="354"/>
      <c r="I5" s="355"/>
    </row>
    <row r="6" spans="1:11" ht="9" customHeight="1" x14ac:dyDescent="0.35">
      <c r="B6" s="158"/>
      <c r="C6" s="11"/>
      <c r="D6" s="11"/>
      <c r="E6" s="11"/>
      <c r="F6" s="11"/>
      <c r="G6" s="11"/>
      <c r="H6" s="11"/>
    </row>
    <row r="7" spans="1:11" s="157" customFormat="1" ht="18" x14ac:dyDescent="0.35">
      <c r="B7" s="159" t="s">
        <v>164</v>
      </c>
      <c r="C7" s="159"/>
      <c r="D7" s="158"/>
      <c r="E7" s="158"/>
      <c r="F7" s="158"/>
      <c r="G7" s="158"/>
      <c r="H7" s="158"/>
    </row>
    <row r="9" spans="1:11" ht="57.6" x14ac:dyDescent="0.3">
      <c r="B9" s="160" t="s">
        <v>165</v>
      </c>
      <c r="C9" s="161" t="s">
        <v>166</v>
      </c>
      <c r="D9" s="161" t="s">
        <v>167</v>
      </c>
      <c r="E9" s="162" t="s">
        <v>168</v>
      </c>
      <c r="F9" s="162" t="s">
        <v>169</v>
      </c>
      <c r="G9" s="162" t="s">
        <v>170</v>
      </c>
      <c r="H9" s="163" t="s">
        <v>171</v>
      </c>
      <c r="I9" s="162" t="s">
        <v>172</v>
      </c>
      <c r="K9" s="164" t="s">
        <v>173</v>
      </c>
    </row>
    <row r="10" spans="1:11" x14ac:dyDescent="0.3">
      <c r="B10" s="165" t="s">
        <v>45</v>
      </c>
      <c r="C10" s="165" t="s">
        <v>48</v>
      </c>
      <c r="D10" s="165" t="s">
        <v>50</v>
      </c>
      <c r="E10" s="166" t="s">
        <v>52</v>
      </c>
      <c r="F10" s="166" t="s">
        <v>54</v>
      </c>
      <c r="G10" s="166" t="s">
        <v>56</v>
      </c>
      <c r="H10" s="167" t="s">
        <v>174</v>
      </c>
      <c r="I10" s="166" t="s">
        <v>59</v>
      </c>
      <c r="K10" s="168"/>
    </row>
    <row r="11" spans="1:11" ht="72" x14ac:dyDescent="0.3">
      <c r="B11" s="169" t="s">
        <v>175</v>
      </c>
      <c r="C11" s="169" t="s">
        <v>176</v>
      </c>
      <c r="D11" s="169" t="s">
        <v>177</v>
      </c>
      <c r="E11" s="169" t="s">
        <v>178</v>
      </c>
      <c r="F11" s="192">
        <f>_xlfn.XLOOKUP(E11,Dropdown!$B$4:$B$8,Dropdown!$C$4:$C$8,"",0)</f>
        <v>0.5</v>
      </c>
      <c r="G11" s="170">
        <v>50000</v>
      </c>
      <c r="H11" s="191">
        <f t="shared" ref="H11:H16" si="0">IFERROR(I11/G11,0)</f>
        <v>0.48</v>
      </c>
      <c r="I11" s="171">
        <v>24000</v>
      </c>
      <c r="K11" s="358" t="str">
        <f>IF(H11&gt;F11,"ERROR: Calculated aid intensity (G) is greater than the maximum allowed aid intensity (E). Please adjust","")</f>
        <v/>
      </c>
    </row>
    <row r="12" spans="1:11" ht="72" x14ac:dyDescent="0.3">
      <c r="B12" s="169" t="s">
        <v>175</v>
      </c>
      <c r="C12" s="169" t="s">
        <v>176</v>
      </c>
      <c r="D12" s="169" t="s">
        <v>177</v>
      </c>
      <c r="E12" s="169" t="s">
        <v>179</v>
      </c>
      <c r="F12" s="192">
        <f>_xlfn.XLOOKUP(E12,Dropdown!$B$4:$B$8,Dropdown!$C$4:$C$8,"",0)</f>
        <v>0.25</v>
      </c>
      <c r="G12" s="170">
        <v>104000</v>
      </c>
      <c r="H12" s="191">
        <f t="shared" si="0"/>
        <v>0.5</v>
      </c>
      <c r="I12" s="171">
        <v>52000</v>
      </c>
      <c r="K12" s="358" t="str">
        <f t="shared" ref="K12:K23" si="1">IF(H12&gt;F12,"ERROR: Calculated aid intensity (G) is greater than the maximum allowed aid intensity (E). Please adjust","")</f>
        <v>ERROR: Calculated aid intensity (G) is greater than the maximum allowed aid intensity (E). Please adjust</v>
      </c>
    </row>
    <row r="13" spans="1:11" x14ac:dyDescent="0.3">
      <c r="B13" s="169"/>
      <c r="C13" s="169"/>
      <c r="D13" s="169"/>
      <c r="E13" s="169" t="s">
        <v>180</v>
      </c>
      <c r="F13" s="192">
        <f>_xlfn.XLOOKUP(E13,Dropdown!$B$4:$B$8,Dropdown!$C$4:$C$8,"",0)</f>
        <v>0</v>
      </c>
      <c r="G13" s="170">
        <v>0</v>
      </c>
      <c r="H13" s="191">
        <f t="shared" si="0"/>
        <v>0</v>
      </c>
      <c r="I13" s="171">
        <v>0</v>
      </c>
      <c r="K13" s="358" t="str">
        <f t="shared" si="1"/>
        <v/>
      </c>
    </row>
    <row r="14" spans="1:11" x14ac:dyDescent="0.3">
      <c r="B14" s="169"/>
      <c r="C14" s="169"/>
      <c r="D14" s="169"/>
      <c r="E14" s="169" t="s">
        <v>180</v>
      </c>
      <c r="F14" s="192">
        <f>_xlfn.XLOOKUP(E14,Dropdown!$B$4:$B$8,Dropdown!$C$4:$C$8,"",0)</f>
        <v>0</v>
      </c>
      <c r="G14" s="170">
        <v>0</v>
      </c>
      <c r="H14" s="191">
        <f t="shared" si="0"/>
        <v>0</v>
      </c>
      <c r="I14" s="171">
        <v>0</v>
      </c>
      <c r="K14" s="358" t="str">
        <f t="shared" si="1"/>
        <v/>
      </c>
    </row>
    <row r="15" spans="1:11" x14ac:dyDescent="0.3">
      <c r="B15" s="169"/>
      <c r="C15" s="169"/>
      <c r="D15" s="169"/>
      <c r="E15" s="169" t="s">
        <v>180</v>
      </c>
      <c r="F15" s="192">
        <f>_xlfn.XLOOKUP(E15,Dropdown!$B$4:$B$8,Dropdown!$C$4:$C$8,"",0)</f>
        <v>0</v>
      </c>
      <c r="G15" s="170">
        <v>0</v>
      </c>
      <c r="H15" s="191">
        <f t="shared" si="0"/>
        <v>0</v>
      </c>
      <c r="I15" s="171">
        <v>0</v>
      </c>
      <c r="K15" s="358" t="str">
        <f t="shared" si="1"/>
        <v/>
      </c>
    </row>
    <row r="16" spans="1:11" x14ac:dyDescent="0.3">
      <c r="B16" s="169"/>
      <c r="C16" s="169"/>
      <c r="D16" s="169"/>
      <c r="E16" s="169" t="s">
        <v>180</v>
      </c>
      <c r="F16" s="192">
        <f>_xlfn.XLOOKUP(E16,Dropdown!$B$4:$B$8,Dropdown!$C$4:$C$8,"",0)</f>
        <v>0</v>
      </c>
      <c r="G16" s="170">
        <v>0</v>
      </c>
      <c r="H16" s="191">
        <f t="shared" si="0"/>
        <v>0</v>
      </c>
      <c r="I16" s="171">
        <v>0</v>
      </c>
      <c r="K16" s="358" t="str">
        <f t="shared" si="1"/>
        <v/>
      </c>
    </row>
    <row r="17" spans="2:11" ht="14.7" customHeight="1" x14ac:dyDescent="0.3">
      <c r="B17" s="169"/>
      <c r="C17" s="169"/>
      <c r="D17" s="169"/>
      <c r="E17" s="169" t="s">
        <v>180</v>
      </c>
      <c r="F17" s="192">
        <f>_xlfn.XLOOKUP(E17,Dropdown!$B$4:$B$8,Dropdown!$C$4:$C$8,"",0)</f>
        <v>0</v>
      </c>
      <c r="G17" s="170">
        <v>0</v>
      </c>
      <c r="H17" s="191">
        <f>IFERROR(I17/G17,0)</f>
        <v>0</v>
      </c>
      <c r="I17" s="171">
        <v>0</v>
      </c>
      <c r="K17" s="358" t="str">
        <f t="shared" si="1"/>
        <v/>
      </c>
    </row>
    <row r="18" spans="2:11" x14ac:dyDescent="0.3">
      <c r="B18" s="169"/>
      <c r="C18" s="169"/>
      <c r="D18" s="169"/>
      <c r="E18" s="169" t="s">
        <v>180</v>
      </c>
      <c r="F18" s="192">
        <f>_xlfn.XLOOKUP(E18,Dropdown!$B$4:$B$8,Dropdown!$C$4:$C$8,"",0)</f>
        <v>0</v>
      </c>
      <c r="G18" s="170">
        <v>0</v>
      </c>
      <c r="H18" s="191">
        <f t="shared" ref="H18:H22" si="2">IFERROR(I18/G18,0)</f>
        <v>0</v>
      </c>
      <c r="I18" s="171">
        <v>0</v>
      </c>
      <c r="K18" s="358" t="str">
        <f t="shared" si="1"/>
        <v/>
      </c>
    </row>
    <row r="19" spans="2:11" x14ac:dyDescent="0.3">
      <c r="B19" s="169"/>
      <c r="C19" s="169"/>
      <c r="D19" s="169"/>
      <c r="E19" s="169" t="s">
        <v>180</v>
      </c>
      <c r="F19" s="192">
        <f>_xlfn.XLOOKUP(E19,Dropdown!$B$4:$B$8,Dropdown!$C$4:$C$8,"",0)</f>
        <v>0</v>
      </c>
      <c r="G19" s="170">
        <v>0</v>
      </c>
      <c r="H19" s="191">
        <f t="shared" si="2"/>
        <v>0</v>
      </c>
      <c r="I19" s="171">
        <v>0</v>
      </c>
      <c r="K19" s="358" t="str">
        <f t="shared" si="1"/>
        <v/>
      </c>
    </row>
    <row r="20" spans="2:11" x14ac:dyDescent="0.3">
      <c r="B20" s="169"/>
      <c r="C20" s="169"/>
      <c r="D20" s="169"/>
      <c r="E20" s="169" t="s">
        <v>180</v>
      </c>
      <c r="F20" s="192">
        <f>_xlfn.XLOOKUP(E20,Dropdown!$B$4:$B$8,Dropdown!$C$4:$C$8,"",0)</f>
        <v>0</v>
      </c>
      <c r="G20" s="170">
        <v>0</v>
      </c>
      <c r="H20" s="191">
        <f t="shared" si="2"/>
        <v>0</v>
      </c>
      <c r="I20" s="171">
        <v>0</v>
      </c>
      <c r="K20" s="358" t="str">
        <f t="shared" si="1"/>
        <v/>
      </c>
    </row>
    <row r="21" spans="2:11" x14ac:dyDescent="0.3">
      <c r="B21" s="169"/>
      <c r="C21" s="169"/>
      <c r="D21" s="169"/>
      <c r="E21" s="169" t="s">
        <v>180</v>
      </c>
      <c r="F21" s="192">
        <f>_xlfn.XLOOKUP(E21,Dropdown!$B$4:$B$8,Dropdown!$C$4:$C$8,"",0)</f>
        <v>0</v>
      </c>
      <c r="G21" s="170">
        <v>0</v>
      </c>
      <c r="H21" s="191">
        <f t="shared" si="2"/>
        <v>0</v>
      </c>
      <c r="I21" s="171">
        <v>0</v>
      </c>
      <c r="K21" s="358" t="str">
        <f t="shared" si="1"/>
        <v/>
      </c>
    </row>
    <row r="22" spans="2:11" x14ac:dyDescent="0.3">
      <c r="B22" s="169"/>
      <c r="C22" s="169"/>
      <c r="D22" s="169"/>
      <c r="E22" s="169" t="s">
        <v>180</v>
      </c>
      <c r="F22" s="192">
        <f>_xlfn.XLOOKUP(E22,Dropdown!$B$4:$B$8,Dropdown!$C$4:$C$8,"",0)</f>
        <v>0</v>
      </c>
      <c r="G22" s="170">
        <v>0</v>
      </c>
      <c r="H22" s="191">
        <f t="shared" si="2"/>
        <v>0</v>
      </c>
      <c r="I22" s="171">
        <v>0</v>
      </c>
      <c r="K22" s="358" t="str">
        <f t="shared" si="1"/>
        <v/>
      </c>
    </row>
    <row r="23" spans="2:11" x14ac:dyDescent="0.3">
      <c r="B23" s="172" t="s">
        <v>154</v>
      </c>
      <c r="C23" s="173"/>
      <c r="D23" s="173"/>
      <c r="E23" s="174"/>
      <c r="F23" s="193" t="str">
        <f>_xlfn.XLOOKUP(E23,Dropdown!$B$4:$B$8,Dropdown!$C$4:$C$8,"",0)</f>
        <v/>
      </c>
      <c r="G23" s="175"/>
      <c r="H23" s="176"/>
      <c r="I23" s="177"/>
      <c r="K23" s="358" t="str">
        <f t="shared" si="1"/>
        <v/>
      </c>
    </row>
    <row r="24" spans="2:11" x14ac:dyDescent="0.3">
      <c r="F24" s="178"/>
      <c r="G24" s="178"/>
      <c r="H24" s="179"/>
      <c r="I24" s="180"/>
      <c r="K24" s="181"/>
    </row>
    <row r="25" spans="2:11" x14ac:dyDescent="0.3">
      <c r="B25" s="182" t="s">
        <v>181</v>
      </c>
      <c r="C25" s="182"/>
      <c r="E25" s="183"/>
      <c r="F25" s="184" t="s">
        <v>182</v>
      </c>
      <c r="G25" s="194">
        <f>SUM(G11:G23)</f>
        <v>154000</v>
      </c>
      <c r="H25" s="195">
        <f>+I25/G25</f>
        <v>0.4935064935064935</v>
      </c>
      <c r="I25" s="196">
        <f>SUM(I11:I23)</f>
        <v>76000</v>
      </c>
      <c r="K25" s="181"/>
    </row>
    <row r="26" spans="2:11" x14ac:dyDescent="0.3">
      <c r="F26" s="178"/>
      <c r="G26" s="178"/>
      <c r="H26" s="178"/>
      <c r="I26" s="180"/>
      <c r="K26" s="181"/>
    </row>
    <row r="27" spans="2:11" x14ac:dyDescent="0.3">
      <c r="B27" s="1" t="s">
        <v>183</v>
      </c>
      <c r="E27" s="185" t="s">
        <v>184</v>
      </c>
      <c r="F27" s="185"/>
      <c r="G27" s="186"/>
      <c r="H27" s="187"/>
      <c r="I27" s="194">
        <f>'Full Budget'!G68</f>
        <v>0</v>
      </c>
      <c r="K27" s="181"/>
    </row>
    <row r="28" spans="2:11" x14ac:dyDescent="0.3">
      <c r="B28" s="1" t="s">
        <v>185</v>
      </c>
      <c r="K28" s="181"/>
    </row>
    <row r="29" spans="2:11" x14ac:dyDescent="0.3">
      <c r="B29" s="1" t="s">
        <v>186</v>
      </c>
      <c r="E29" s="188" t="s">
        <v>156</v>
      </c>
      <c r="F29" s="188"/>
      <c r="G29" s="189"/>
      <c r="H29" s="190"/>
      <c r="I29" s="197">
        <f>I25-I27</f>
        <v>76000</v>
      </c>
      <c r="K29" s="181"/>
    </row>
    <row r="30" spans="2:11" x14ac:dyDescent="0.3">
      <c r="B30" s="1" t="s">
        <v>187</v>
      </c>
      <c r="K30" s="181"/>
    </row>
    <row r="31" spans="2:11" x14ac:dyDescent="0.3">
      <c r="B31" s="1" t="s">
        <v>188</v>
      </c>
      <c r="K31" s="181"/>
    </row>
    <row r="32" spans="2:11" x14ac:dyDescent="0.3">
      <c r="B32" s="1" t="s">
        <v>189</v>
      </c>
      <c r="K32" s="181"/>
    </row>
    <row r="33" spans="2:11" x14ac:dyDescent="0.3">
      <c r="B33" s="1" t="s">
        <v>190</v>
      </c>
      <c r="K33" s="181"/>
    </row>
    <row r="34" spans="2:11" x14ac:dyDescent="0.3">
      <c r="B34" s="1" t="s">
        <v>191</v>
      </c>
      <c r="K34" s="181"/>
    </row>
    <row r="35" spans="2:11" x14ac:dyDescent="0.3">
      <c r="K35" s="181"/>
    </row>
    <row r="36" spans="2:11" x14ac:dyDescent="0.3">
      <c r="K36" s="181"/>
    </row>
    <row r="37" spans="2:11" x14ac:dyDescent="0.3">
      <c r="K37" s="181"/>
    </row>
    <row r="38" spans="2:11" x14ac:dyDescent="0.3">
      <c r="K38" s="181"/>
    </row>
    <row r="39" spans="2:11" x14ac:dyDescent="0.3">
      <c r="K39" s="181"/>
    </row>
    <row r="40" spans="2:11" x14ac:dyDescent="0.3">
      <c r="K40" s="181"/>
    </row>
    <row r="41" spans="2:11" x14ac:dyDescent="0.3">
      <c r="K41" s="181"/>
    </row>
    <row r="42" spans="2:11" x14ac:dyDescent="0.3">
      <c r="K42" s="181"/>
    </row>
    <row r="43" spans="2:11" x14ac:dyDescent="0.3">
      <c r="K43" s="181"/>
    </row>
    <row r="44" spans="2:11" x14ac:dyDescent="0.3">
      <c r="K44" s="181"/>
    </row>
    <row r="45" spans="2:11" x14ac:dyDescent="0.3">
      <c r="K45" s="181"/>
    </row>
    <row r="46" spans="2:11" x14ac:dyDescent="0.3">
      <c r="K46" s="181"/>
    </row>
  </sheetData>
  <sheetProtection algorithmName="SHA-512" hashValue="5iqSUxOe20pmRS9C+nV789q3WVg8lief2KIKhNutmcZmy+rdASbYbBOzYoyv1i3DfYpjloIMV1I40jbL0VshCA==" saltValue="Uzr4nX9gTWjD+Hj2d7iR5A==" spinCount="100000" sheet="1" objects="1" scenarios="1"/>
  <mergeCells count="3">
    <mergeCell ref="B2:I2"/>
    <mergeCell ref="B3:I3"/>
    <mergeCell ref="B5:I5"/>
  </mergeCells>
  <conditionalFormatting sqref="K1:K1048576">
    <cfRule type="containsText" dxfId="10" priority="1" operator="containsText" text="Calculated aid intensity (G) is greater than the maximum allowed aid intensity (E). Please adjust">
      <formula>NOT(ISERROR(SEARCH("Calculated aid intensity (G) is greater than the maximum allowed aid intensity (E). Please adjust",K1)))</formula>
    </cfRule>
  </conditionalFormatting>
  <pageMargins left="0.39370078740157483" right="0.39370078740157483" top="0.74803149606299213" bottom="0.74803149606299213" header="0.31496062992125984" footer="0.31496062992125984"/>
  <pageSetup paperSize="9" scale="90" fitToHeight="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1C9E5D-5550-49DF-AAEB-E49588C60D05}">
          <x14:formula1>
            <xm:f>Dropdown!$B$4:$B$8</xm:f>
          </x14:formula1>
          <xm:sqref>E11:E23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CCF68-7357-4642-AAAE-C9DC87EF22CE}">
  <sheetPr>
    <tabColor theme="5" tint="0.39997558519241921"/>
  </sheetPr>
  <dimension ref="A2:N36"/>
  <sheetViews>
    <sheetView zoomScale="85" zoomScaleNormal="85" workbookViewId="0">
      <selection activeCell="C14" sqref="C14"/>
    </sheetView>
  </sheetViews>
  <sheetFormatPr defaultRowHeight="14.4" x14ac:dyDescent="0.3"/>
  <cols>
    <col min="1" max="1" width="4.33203125" style="1" customWidth="1"/>
    <col min="2" max="2" width="97" style="1" customWidth="1"/>
    <col min="3" max="12" width="13.5546875" style="1" customWidth="1"/>
    <col min="13" max="13" width="14.88671875" style="1" customWidth="1"/>
    <col min="14" max="14" width="77.6640625" style="1" customWidth="1"/>
    <col min="15" max="16384" width="8.88671875" style="1"/>
  </cols>
  <sheetData>
    <row r="2" spans="1:14" ht="15" thickBot="1" x14ac:dyDescent="0.35"/>
    <row r="3" spans="1:14" ht="37.5" customHeight="1" thickBot="1" x14ac:dyDescent="0.35">
      <c r="A3" s="9"/>
      <c r="B3" s="282" t="s">
        <v>138</v>
      </c>
      <c r="C3" s="283"/>
      <c r="D3" s="283"/>
      <c r="E3" s="283"/>
      <c r="F3" s="283"/>
      <c r="G3" s="283"/>
      <c r="H3" s="283"/>
      <c r="I3" s="283"/>
      <c r="J3" s="283"/>
      <c r="K3" s="283"/>
      <c r="L3" s="284"/>
    </row>
    <row r="4" spans="1:14" ht="15" thickBot="1" x14ac:dyDescent="0.35"/>
    <row r="5" spans="1:14" s="157" customFormat="1" ht="24.6" customHeight="1" thickBot="1" x14ac:dyDescent="0.4">
      <c r="B5" s="378">
        <f>'Start Here'!D17</f>
        <v>0</v>
      </c>
      <c r="C5" s="379"/>
      <c r="D5" s="379"/>
      <c r="E5" s="379"/>
      <c r="F5" s="379"/>
      <c r="G5" s="379"/>
      <c r="H5" s="379"/>
      <c r="I5" s="379"/>
      <c r="J5" s="379"/>
      <c r="K5" s="379"/>
      <c r="L5" s="380"/>
    </row>
    <row r="6" spans="1:14" ht="14.4" customHeight="1" x14ac:dyDescent="0.3"/>
    <row r="7" spans="1:14" ht="15" thickBot="1" x14ac:dyDescent="0.35"/>
    <row r="8" spans="1:14" ht="15" thickBot="1" x14ac:dyDescent="0.35">
      <c r="B8" s="285" t="s">
        <v>192</v>
      </c>
      <c r="C8" s="286"/>
      <c r="D8" s="286"/>
      <c r="E8" s="286"/>
      <c r="F8" s="286"/>
      <c r="G8" s="286"/>
      <c r="H8" s="286"/>
      <c r="I8" s="286"/>
      <c r="J8" s="286"/>
      <c r="K8" s="286"/>
      <c r="L8" s="287"/>
      <c r="M8" s="359" t="s">
        <v>193</v>
      </c>
      <c r="N8" s="360"/>
    </row>
    <row r="9" spans="1:14" x14ac:dyDescent="0.3">
      <c r="B9" s="72" t="s">
        <v>194</v>
      </c>
      <c r="C9" s="381" t="str">
        <f>IF('Full Budget'!I17&lt;=100000,"OK","ERROR: Indicated DMFA Contribution for Preparation Phase is above threshold of 100.000 DKK. Please adjust.")</f>
        <v>OK</v>
      </c>
      <c r="D9" s="381"/>
      <c r="E9" s="381"/>
      <c r="F9" s="381"/>
      <c r="G9" s="381"/>
      <c r="H9" s="381"/>
      <c r="I9" s="381"/>
      <c r="J9" s="381"/>
      <c r="K9" s="381"/>
      <c r="L9" s="382"/>
      <c r="M9" s="361"/>
      <c r="N9" s="362"/>
    </row>
    <row r="10" spans="1:14" ht="15" thickBot="1" x14ac:dyDescent="0.35">
      <c r="B10" s="77" t="s">
        <v>195</v>
      </c>
      <c r="C10" s="383" t="e">
        <f>IF('Full Budget'!C17/('Full Budget'!C17+'Full Budget'!I17)&gt;=0.25,"OK (" &amp; ROUND(('Full Budget'!C17/('Full Budget'!C17+'Full Budget'!I17))*100,2) &amp; "%)","ERROR: Own contribution from commercial partner (" &amp; ROUND(('Full Budget'!C17/('Full Budget'!C17+'Full Budget'!I17))*100,2) &amp; "%) during preparation phase is insufficient. Please adjust.")</f>
        <v>#DIV/0!</v>
      </c>
      <c r="D10" s="383"/>
      <c r="E10" s="383"/>
      <c r="F10" s="383"/>
      <c r="G10" s="383"/>
      <c r="H10" s="383"/>
      <c r="I10" s="383"/>
      <c r="J10" s="383"/>
      <c r="K10" s="383"/>
      <c r="L10" s="384"/>
      <c r="M10" s="363"/>
      <c r="N10" s="364"/>
    </row>
    <row r="11" spans="1:14" ht="15" thickBot="1" x14ac:dyDescent="0.35">
      <c r="M11" s="365"/>
      <c r="N11" s="365"/>
    </row>
    <row r="12" spans="1:14" ht="15" thickBot="1" x14ac:dyDescent="0.35">
      <c r="B12" s="285" t="s">
        <v>196</v>
      </c>
      <c r="C12" s="286"/>
      <c r="D12" s="286"/>
      <c r="E12" s="286"/>
      <c r="F12" s="286"/>
      <c r="G12" s="286"/>
      <c r="H12" s="286"/>
      <c r="I12" s="286"/>
      <c r="J12" s="286"/>
      <c r="K12" s="286"/>
      <c r="L12" s="287"/>
      <c r="M12" s="359" t="s">
        <v>193</v>
      </c>
      <c r="N12" s="360"/>
    </row>
    <row r="13" spans="1:14" ht="15" thickBot="1" x14ac:dyDescent="0.35">
      <c r="B13" s="77" t="s">
        <v>197</v>
      </c>
      <c r="C13" s="383" t="e">
        <f>IF('Full Budget'!L92&lt;=0.1,"OK","BE AWARE: Expenditure on consultancy support is at " &amp; ROUND('Full Budget'!L92*100,0) &amp; "%, which is above the benchmark. Please adjust budget or explain/justify the current level.")</f>
        <v>#DIV/0!</v>
      </c>
      <c r="D13" s="383"/>
      <c r="E13" s="383"/>
      <c r="F13" s="383"/>
      <c r="G13" s="383"/>
      <c r="H13" s="383"/>
      <c r="I13" s="383"/>
      <c r="J13" s="383"/>
      <c r="K13" s="383"/>
      <c r="L13" s="384"/>
      <c r="M13" s="366"/>
      <c r="N13" s="367"/>
    </row>
    <row r="14" spans="1:14" ht="15" thickBot="1" x14ac:dyDescent="0.35">
      <c r="M14" s="365"/>
      <c r="N14" s="365"/>
    </row>
    <row r="15" spans="1:14" ht="15" thickBot="1" x14ac:dyDescent="0.35">
      <c r="B15" s="285" t="s">
        <v>198</v>
      </c>
      <c r="C15" s="286"/>
      <c r="D15" s="286"/>
      <c r="E15" s="286"/>
      <c r="F15" s="286"/>
      <c r="G15" s="286"/>
      <c r="H15" s="286"/>
      <c r="I15" s="286"/>
      <c r="J15" s="286"/>
      <c r="K15" s="286"/>
      <c r="L15" s="287"/>
      <c r="M15" s="359" t="s">
        <v>193</v>
      </c>
      <c r="N15" s="360"/>
    </row>
    <row r="16" spans="1:14" x14ac:dyDescent="0.3">
      <c r="B16" s="72" t="s">
        <v>199</v>
      </c>
      <c r="C16" s="385" t="e">
        <f>IF(ROUND('Start Here'!D20,0)=ROUND('Full Budget'!I74,0),"OK","ERROR: Grant Size and Total DMFA Budget are not aligned. Please adjust.")</f>
        <v>#DIV/0!</v>
      </c>
      <c r="D16" s="385"/>
      <c r="E16" s="385"/>
      <c r="F16" s="385"/>
      <c r="G16" s="385"/>
      <c r="H16" s="385"/>
      <c r="I16" s="385"/>
      <c r="J16" s="385"/>
      <c r="K16" s="385"/>
      <c r="L16" s="386"/>
      <c r="M16" s="361"/>
      <c r="N16" s="362"/>
    </row>
    <row r="17" spans="2:14" x14ac:dyDescent="0.3">
      <c r="B17" s="368" t="s">
        <v>200</v>
      </c>
      <c r="C17" s="387" t="e">
        <f>IF('Full Budget'!C74/('Full Budget'!C74+'Full Budget'!I74)&gt;=0.25,"OK (" &amp; ROUND(('Full Budget'!C74/('Full Budget'!C74+'Full Budget'!I74))*100,2) &amp; "%)","ERROR: Own contribution from commercial partner(s) (" &amp; ROUND(('Full Budget'!C74/('Full Budget'!C74+'Full Budget'!I74))*100,2) &amp; "%)" &amp; " is insufficient. Please adjust.")</f>
        <v>#DIV/0!</v>
      </c>
      <c r="D17" s="387"/>
      <c r="E17" s="387"/>
      <c r="F17" s="387"/>
      <c r="G17" s="387"/>
      <c r="H17" s="387"/>
      <c r="I17" s="387"/>
      <c r="J17" s="387"/>
      <c r="K17" s="387"/>
      <c r="L17" s="388"/>
      <c r="M17" s="369"/>
      <c r="N17" s="370"/>
    </row>
    <row r="18" spans="2:14" x14ac:dyDescent="0.3">
      <c r="B18" s="72" t="s">
        <v>201</v>
      </c>
      <c r="C18" s="387" t="str">
        <f>IF(AND('Full Budget'!M72&lt;=0.05,'Full Budget'!M72&gt;=0),"OK","ERROR: Budget margin is not within the allowed range (0-5%). Please adjust.")</f>
        <v>OK</v>
      </c>
      <c r="D18" s="387"/>
      <c r="E18" s="387"/>
      <c r="F18" s="387"/>
      <c r="G18" s="387"/>
      <c r="H18" s="387"/>
      <c r="I18" s="387"/>
      <c r="J18" s="387"/>
      <c r="K18" s="387"/>
      <c r="L18" s="388"/>
      <c r="M18" s="369"/>
      <c r="N18" s="370"/>
    </row>
    <row r="19" spans="2:14" x14ac:dyDescent="0.3">
      <c r="B19" s="72" t="s">
        <v>202</v>
      </c>
      <c r="C19" s="387" t="e">
        <f>IF('Full Budget'!L96&gt;=0.8,"OK","BE AWARE: Expenditure in partnership country is at " &amp; ROUND('Full Budget'!L96*100,0) &amp; "%, which is below the benchmark. Please adjust budget or explain/justify the current level.")</f>
        <v>#DIV/0!</v>
      </c>
      <c r="D19" s="387"/>
      <c r="E19" s="387"/>
      <c r="F19" s="387"/>
      <c r="G19" s="387"/>
      <c r="H19" s="387"/>
      <c r="I19" s="387"/>
      <c r="J19" s="387"/>
      <c r="K19" s="387"/>
      <c r="L19" s="388"/>
      <c r="M19" s="369"/>
      <c r="N19" s="370"/>
    </row>
    <row r="20" spans="2:14" x14ac:dyDescent="0.3">
      <c r="B20" s="72" t="s">
        <v>203</v>
      </c>
      <c r="C20" s="387" t="str">
        <f>IF('Full Budget'!H70&lt;&gt;0,"OK","ERROR: Audit costs missing for the non-commercial partner(s). An external audit is a requirement, according to the DGBP Guidelines.. Please adjust.")</f>
        <v>ERROR: Audit costs missing for the non-commercial partner(s). An external audit is a requirement, according to the DGBP Guidelines.. Please adjust.</v>
      </c>
      <c r="D20" s="387"/>
      <c r="E20" s="387"/>
      <c r="F20" s="387"/>
      <c r="G20" s="387"/>
      <c r="H20" s="387"/>
      <c r="I20" s="387"/>
      <c r="J20" s="387"/>
      <c r="K20" s="387"/>
      <c r="L20" s="388"/>
      <c r="M20" s="369"/>
      <c r="N20" s="370"/>
    </row>
    <row r="21" spans="2:14" ht="15" thickBot="1" x14ac:dyDescent="0.35">
      <c r="B21" s="77" t="s">
        <v>204</v>
      </c>
      <c r="C21" s="383" t="str">
        <f>IF(SUM('DMFA Contribution'!I73:L73)&gt;75000,"BE AWARE: External audit costs for non-commercial partner(s) must not exceed DKK 75.000. Please adjust or explain","OK")</f>
        <v>OK</v>
      </c>
      <c r="D21" s="383"/>
      <c r="E21" s="383"/>
      <c r="F21" s="383"/>
      <c r="G21" s="383"/>
      <c r="H21" s="383"/>
      <c r="I21" s="383"/>
      <c r="J21" s="383"/>
      <c r="K21" s="383"/>
      <c r="L21" s="384"/>
      <c r="M21" s="363"/>
      <c r="N21" s="364"/>
    </row>
    <row r="22" spans="2:14" ht="15" thickBot="1" x14ac:dyDescent="0.35">
      <c r="M22" s="365"/>
      <c r="N22" s="365"/>
    </row>
    <row r="23" spans="2:14" ht="15" thickBot="1" x14ac:dyDescent="0.35">
      <c r="B23" s="288" t="s">
        <v>205</v>
      </c>
      <c r="C23" s="289"/>
      <c r="D23" s="289"/>
      <c r="E23" s="289"/>
      <c r="F23" s="289"/>
      <c r="G23" s="289"/>
      <c r="H23" s="289"/>
      <c r="I23" s="289"/>
      <c r="J23" s="289"/>
      <c r="K23" s="289"/>
      <c r="L23" s="290"/>
      <c r="M23" s="359" t="s">
        <v>193</v>
      </c>
      <c r="N23" s="360"/>
    </row>
    <row r="24" spans="2:14" x14ac:dyDescent="0.3">
      <c r="B24" s="72" t="s">
        <v>206</v>
      </c>
      <c r="C24" s="381" t="str">
        <f>IF('DMFA Commercial Partners'!I25='Full Budget'!G68,"OK","ERROR: DMFA Supoort to commercial partner(s) is inconsistent in sheets 'DMFA Commmercial Partners' and 'Full Project'. Please adjust")</f>
        <v>ERROR: DMFA Supoort to commercial partner(s) is inconsistent in sheets 'DMFA Commmercial Partners' and 'Full Project'. Please adjust</v>
      </c>
      <c r="D24" s="381"/>
      <c r="E24" s="381"/>
      <c r="F24" s="381"/>
      <c r="G24" s="381"/>
      <c r="H24" s="381"/>
      <c r="I24" s="381"/>
      <c r="J24" s="381"/>
      <c r="K24" s="381"/>
      <c r="L24" s="382"/>
      <c r="M24" s="361"/>
      <c r="N24" s="362"/>
    </row>
    <row r="25" spans="2:14" x14ac:dyDescent="0.3">
      <c r="B25" s="72" t="s">
        <v>207</v>
      </c>
      <c r="C25" s="387" t="str">
        <f>IF('Full Budget'!G68&gt;0,IF('Full Budget'!G70&gt;0,"OK","BE AWARE: No audit costs indicated for commercial partner(s) requesting GBER funding. Please adjust/explain."),"OK")</f>
        <v>OK</v>
      </c>
      <c r="D25" s="387"/>
      <c r="E25" s="387"/>
      <c r="F25" s="387"/>
      <c r="G25" s="387"/>
      <c r="H25" s="387"/>
      <c r="I25" s="387"/>
      <c r="J25" s="387"/>
      <c r="K25" s="387"/>
      <c r="L25" s="388"/>
      <c r="M25" s="369"/>
      <c r="N25" s="370"/>
    </row>
    <row r="26" spans="2:14" x14ac:dyDescent="0.3">
      <c r="B26" s="72" t="s">
        <v>208</v>
      </c>
      <c r="C26" s="387" t="str">
        <f>IF('Full Budget'!G68&gt;MIN('Start Here'!D20*0.5,500000),"ERROR: GBER Request exceeds threshoold. Please adjust.","OK")</f>
        <v>OK</v>
      </c>
      <c r="D26" s="387"/>
      <c r="E26" s="387"/>
      <c r="F26" s="387"/>
      <c r="G26" s="387"/>
      <c r="H26" s="387"/>
      <c r="I26" s="387"/>
      <c r="J26" s="387"/>
      <c r="K26" s="387"/>
      <c r="L26" s="388"/>
      <c r="M26" s="369"/>
      <c r="N26" s="370"/>
    </row>
    <row r="27" spans="2:14" ht="15" thickBot="1" x14ac:dyDescent="0.35">
      <c r="B27" s="77" t="s">
        <v>209</v>
      </c>
      <c r="C27" s="383" t="str">
        <f>IF(COUNTIF('DMFA Commercial Partners'!K11:K60,"*ERROR*")&gt;0,"ERROR: Please adjust inputs in sheet 'DMFA Commercial Partners'","OK")</f>
        <v>ERROR: Please adjust inputs in sheet 'DMFA Commercial Partners'</v>
      </c>
      <c r="D27" s="383"/>
      <c r="E27" s="383"/>
      <c r="F27" s="383"/>
      <c r="G27" s="383"/>
      <c r="H27" s="383"/>
      <c r="I27" s="383"/>
      <c r="J27" s="383"/>
      <c r="K27" s="383"/>
      <c r="L27" s="384"/>
      <c r="M27" s="363"/>
      <c r="N27" s="364"/>
    </row>
    <row r="29" spans="2:14" ht="15" thickBot="1" x14ac:dyDescent="0.35"/>
    <row r="30" spans="2:14" x14ac:dyDescent="0.3">
      <c r="B30" s="371" t="s">
        <v>210</v>
      </c>
      <c r="C30" s="372" t="s">
        <v>112</v>
      </c>
      <c r="D30" s="373"/>
      <c r="E30" s="373"/>
      <c r="F30" s="374"/>
      <c r="G30" s="375" t="s">
        <v>211</v>
      </c>
      <c r="H30" s="372" t="s">
        <v>97</v>
      </c>
      <c r="I30" s="373"/>
      <c r="J30" s="374"/>
      <c r="K30" s="375" t="s">
        <v>211</v>
      </c>
      <c r="L30" s="376" t="s">
        <v>113</v>
      </c>
      <c r="M30" s="375" t="s">
        <v>211</v>
      </c>
    </row>
    <row r="31" spans="2:14" ht="53.4" thickBot="1" x14ac:dyDescent="0.35">
      <c r="B31" s="377"/>
      <c r="C31" s="212" t="s">
        <v>31</v>
      </c>
      <c r="D31" s="213" t="s">
        <v>24</v>
      </c>
      <c r="E31" s="213" t="s">
        <v>104</v>
      </c>
      <c r="F31" s="214" t="s">
        <v>114</v>
      </c>
      <c r="G31" s="215" t="s">
        <v>212</v>
      </c>
      <c r="H31" s="212" t="s">
        <v>31</v>
      </c>
      <c r="I31" s="213" t="s">
        <v>106</v>
      </c>
      <c r="J31" s="214" t="s">
        <v>107</v>
      </c>
      <c r="K31" s="215" t="s">
        <v>213</v>
      </c>
      <c r="L31" s="216" t="s">
        <v>115</v>
      </c>
      <c r="M31" s="215" t="s">
        <v>213</v>
      </c>
    </row>
    <row r="32" spans="2:14" x14ac:dyDescent="0.3">
      <c r="B32" s="219" t="s">
        <v>78</v>
      </c>
      <c r="C32" s="389">
        <f>'Full Budget'!C79</f>
        <v>0</v>
      </c>
      <c r="D32" s="390">
        <f>'Full Budget'!D79</f>
        <v>0</v>
      </c>
      <c r="E32" s="390">
        <f>'Full Budget'!E79</f>
        <v>0</v>
      </c>
      <c r="F32" s="391">
        <f>'Full Budget'!F79</f>
        <v>0</v>
      </c>
      <c r="G32" s="392" t="e">
        <f>F32/SUM($F$32:$F$35)</f>
        <v>#DIV/0!</v>
      </c>
      <c r="H32" s="389">
        <f>'Full Budget'!G79</f>
        <v>0</v>
      </c>
      <c r="I32" s="390">
        <f>'Full Budget'!H79</f>
        <v>0</v>
      </c>
      <c r="J32" s="391">
        <f>'Full Budget'!I79</f>
        <v>0</v>
      </c>
      <c r="K32" s="392" t="e">
        <f>J32/SUM($J$32:$J$35)</f>
        <v>#DIV/0!</v>
      </c>
      <c r="L32" s="393">
        <f>'Full Budget'!J79</f>
        <v>0</v>
      </c>
      <c r="M32" s="392" t="e">
        <f>L32/SUM($L$32:$L$35)</f>
        <v>#DIV/0!</v>
      </c>
    </row>
    <row r="33" spans="2:13" x14ac:dyDescent="0.3">
      <c r="B33" s="217" t="s">
        <v>79</v>
      </c>
      <c r="C33" s="394">
        <f>'Full Budget'!C80</f>
        <v>0</v>
      </c>
      <c r="D33" s="395">
        <f>'Full Budget'!D80</f>
        <v>0</v>
      </c>
      <c r="E33" s="395">
        <f>'Full Budget'!E80</f>
        <v>0</v>
      </c>
      <c r="F33" s="396">
        <f>'Full Budget'!F80</f>
        <v>0</v>
      </c>
      <c r="G33" s="397" t="e">
        <f>F33/SUM($F$32:$F$35)</f>
        <v>#DIV/0!</v>
      </c>
      <c r="H33" s="394">
        <f>'Full Budget'!G80</f>
        <v>0</v>
      </c>
      <c r="I33" s="395">
        <f>'Full Budget'!H80</f>
        <v>0</v>
      </c>
      <c r="J33" s="396">
        <f>'Full Budget'!I80</f>
        <v>0</v>
      </c>
      <c r="K33" s="397" t="e">
        <f>J33/SUM($J$32:$J$35)</f>
        <v>#DIV/0!</v>
      </c>
      <c r="L33" s="398">
        <f>'Full Budget'!J80</f>
        <v>0</v>
      </c>
      <c r="M33" s="397" t="e">
        <f t="shared" ref="M33:M35" si="0">L33/SUM($L$32:$L$35)</f>
        <v>#DIV/0!</v>
      </c>
    </row>
    <row r="34" spans="2:13" x14ac:dyDescent="0.3">
      <c r="B34" s="217" t="s">
        <v>82</v>
      </c>
      <c r="C34" s="394">
        <f>'Full Budget'!C81</f>
        <v>0</v>
      </c>
      <c r="D34" s="395">
        <f>'Full Budget'!D81</f>
        <v>0</v>
      </c>
      <c r="E34" s="395">
        <f>'Full Budget'!E81</f>
        <v>0</v>
      </c>
      <c r="F34" s="396">
        <f>'Full Budget'!F81</f>
        <v>0</v>
      </c>
      <c r="G34" s="397" t="e">
        <f>F34/SUM($F$32:$F$35)</f>
        <v>#DIV/0!</v>
      </c>
      <c r="H34" s="394">
        <f>'Full Budget'!G81</f>
        <v>0</v>
      </c>
      <c r="I34" s="395">
        <f>'Full Budget'!H81</f>
        <v>0</v>
      </c>
      <c r="J34" s="396">
        <f>'Full Budget'!I81</f>
        <v>0</v>
      </c>
      <c r="K34" s="397" t="e">
        <f>J34/SUM($J$32:$J$35)</f>
        <v>#DIV/0!</v>
      </c>
      <c r="L34" s="398">
        <f>'Full Budget'!J81</f>
        <v>0</v>
      </c>
      <c r="M34" s="397" t="e">
        <f t="shared" si="0"/>
        <v>#DIV/0!</v>
      </c>
    </row>
    <row r="35" spans="2:13" ht="15" thickBot="1" x14ac:dyDescent="0.35">
      <c r="B35" s="218" t="s">
        <v>83</v>
      </c>
      <c r="C35" s="399">
        <f>'Full Budget'!C82</f>
        <v>0</v>
      </c>
      <c r="D35" s="400">
        <f>'Full Budget'!D82</f>
        <v>0</v>
      </c>
      <c r="E35" s="400">
        <f>'Full Budget'!E82</f>
        <v>0</v>
      </c>
      <c r="F35" s="401">
        <f>'Full Budget'!F82</f>
        <v>0</v>
      </c>
      <c r="G35" s="402" t="e">
        <f>F35/SUM($F$32:$F$35)</f>
        <v>#DIV/0!</v>
      </c>
      <c r="H35" s="399">
        <f>'Full Budget'!G82</f>
        <v>0</v>
      </c>
      <c r="I35" s="400">
        <f>'Full Budget'!H82</f>
        <v>0</v>
      </c>
      <c r="J35" s="401">
        <f>'Full Budget'!I82</f>
        <v>0</v>
      </c>
      <c r="K35" s="402" t="e">
        <f>J35/SUM($J$32:$J$35)</f>
        <v>#DIV/0!</v>
      </c>
      <c r="L35" s="403">
        <f>'Full Budget'!J82</f>
        <v>0</v>
      </c>
      <c r="M35" s="402" t="e">
        <f t="shared" si="0"/>
        <v>#DIV/0!</v>
      </c>
    </row>
    <row r="36" spans="2:13" ht="15" thickBot="1" x14ac:dyDescent="0.35">
      <c r="C36" s="404">
        <f>SUM(C32:C35)</f>
        <v>0</v>
      </c>
      <c r="D36" s="405">
        <f t="shared" ref="D36:F36" si="1">SUM(D32:D35)</f>
        <v>0</v>
      </c>
      <c r="E36" s="405">
        <f t="shared" si="1"/>
        <v>0</v>
      </c>
      <c r="F36" s="406">
        <f t="shared" si="1"/>
        <v>0</v>
      </c>
      <c r="G36" s="407" t="e">
        <f t="shared" ref="G36:L36" si="2">SUM(G32:G35)</f>
        <v>#DIV/0!</v>
      </c>
      <c r="H36" s="404">
        <f t="shared" si="2"/>
        <v>0</v>
      </c>
      <c r="I36" s="405">
        <f t="shared" si="2"/>
        <v>0</v>
      </c>
      <c r="J36" s="406">
        <f t="shared" si="2"/>
        <v>0</v>
      </c>
      <c r="K36" s="407" t="e">
        <f t="shared" si="2"/>
        <v>#DIV/0!</v>
      </c>
      <c r="L36" s="408">
        <f t="shared" si="2"/>
        <v>0</v>
      </c>
      <c r="M36" s="407" t="e">
        <f>L36/SUM($L$32:$L$35)</f>
        <v>#DIV/0!</v>
      </c>
    </row>
  </sheetData>
  <sheetProtection algorithmName="SHA-512" hashValue="wliUkvDT9pDwe6uzgxUYmvvxlen3FpR71NPzBYnJBjG2/cc/PnRRQqAcn0Sf8n6DoAMEf0o5jSIntZ3TK3pnLw==" saltValue="C2/ojYLp+X5HZUHTcDofuw==" spinCount="100000" sheet="1" objects="1" scenarios="1"/>
  <mergeCells count="42">
    <mergeCell ref="M23:N23"/>
    <mergeCell ref="M24:N24"/>
    <mergeCell ref="M25:N25"/>
    <mergeCell ref="M26:N26"/>
    <mergeCell ref="M27:N27"/>
    <mergeCell ref="M18:N18"/>
    <mergeCell ref="M19:N19"/>
    <mergeCell ref="M20:N20"/>
    <mergeCell ref="M21:N21"/>
    <mergeCell ref="M22:N22"/>
    <mergeCell ref="M13:N13"/>
    <mergeCell ref="M14:N14"/>
    <mergeCell ref="M15:N15"/>
    <mergeCell ref="M16:N16"/>
    <mergeCell ref="M17:N17"/>
    <mergeCell ref="M8:N8"/>
    <mergeCell ref="M9:N9"/>
    <mergeCell ref="M10:N10"/>
    <mergeCell ref="M12:N12"/>
    <mergeCell ref="M11:N11"/>
    <mergeCell ref="B3:L3"/>
    <mergeCell ref="B5:L5"/>
    <mergeCell ref="B30:B31"/>
    <mergeCell ref="H30:J30"/>
    <mergeCell ref="C30:F30"/>
    <mergeCell ref="C9:L9"/>
    <mergeCell ref="C10:L10"/>
    <mergeCell ref="B8:L8"/>
    <mergeCell ref="B12:L12"/>
    <mergeCell ref="C27:L27"/>
    <mergeCell ref="C13:L13"/>
    <mergeCell ref="C16:L16"/>
    <mergeCell ref="C18:L18"/>
    <mergeCell ref="C19:L19"/>
    <mergeCell ref="C21:L21"/>
    <mergeCell ref="C26:L26"/>
    <mergeCell ref="B15:L15"/>
    <mergeCell ref="C20:L20"/>
    <mergeCell ref="C25:L25"/>
    <mergeCell ref="C17:L17"/>
    <mergeCell ref="B23:L23"/>
    <mergeCell ref="C24:L24"/>
  </mergeCells>
  <conditionalFormatting sqref="C6:C7 C9:C11 C13:C14 C16:C22 C24:C1048576">
    <cfRule type="beginsWith" dxfId="9" priority="23" operator="beginsWith" text="OK">
      <formula>LEFT(C6,LEN("OK"))="OK"</formula>
    </cfRule>
    <cfRule type="beginsWith" dxfId="8" priority="24" operator="beginsWith" text="BE AWARE:">
      <formula>LEFT(C6,LEN("BE AWARE:"))="BE AWARE:"</formula>
    </cfRule>
    <cfRule type="beginsWith" dxfId="7" priority="25" operator="beginsWith" text="ERROR:">
      <formula>LEFT(C6,LEN("ERROR:"))="ERROR:"</formula>
    </cfRule>
  </conditionalFormatting>
  <conditionalFormatting sqref="D32:F36">
    <cfRule type="beginsWith" dxfId="6" priority="19" operator="beginsWith" text="OK">
      <formula>LEFT(D32,LEN("OK"))="OK"</formula>
    </cfRule>
    <cfRule type="beginsWith" dxfId="5" priority="20" operator="beginsWith" text="BE AWARE:">
      <formula>LEFT(D32,LEN("BE AWARE:"))="BE AWARE:"</formula>
    </cfRule>
    <cfRule type="beginsWith" dxfId="4" priority="21" operator="beginsWith" text="ERROR:">
      <formula>LEFT(D32,LEN("ERROR:"))="ERROR:"</formula>
    </cfRule>
  </conditionalFormatting>
  <conditionalFormatting sqref="G36:L36">
    <cfRule type="beginsWith" dxfId="3" priority="1" operator="beginsWith" text="OK">
      <formula>LEFT(G36,LEN("OK"))="OK"</formula>
    </cfRule>
    <cfRule type="beginsWith" dxfId="2" priority="2" operator="beginsWith" text="BE AWARE:">
      <formula>LEFT(G36,LEN("BE AWARE:"))="BE AWARE:"</formula>
    </cfRule>
    <cfRule type="beginsWith" dxfId="1" priority="3" operator="beginsWith" text="ERROR:">
      <formula>LEFT(G36,LEN("ERROR:"))="ERROR:"</formula>
    </cfRule>
  </conditionalFormatting>
  <conditionalFormatting sqref="K4">
    <cfRule type="containsText" dxfId="0" priority="22" operator="containsText" text="Calculated aid intensity (G) is greater than the maximum allowed aid intensity (E). Please adjust">
      <formula>NOT(ISERROR(SEARCH("Calculated aid intensity (G) is greater than the maximum allowed aid intensity (E). Please adjust",K4)))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0F92-D411-4913-8557-E0B3921B7F10}">
  <dimension ref="B4:C8"/>
  <sheetViews>
    <sheetView workbookViewId="0">
      <selection activeCell="B11" sqref="B11"/>
    </sheetView>
  </sheetViews>
  <sheetFormatPr defaultRowHeight="14.4" x14ac:dyDescent="0.3"/>
  <cols>
    <col min="2" max="2" width="77.6640625" customWidth="1"/>
  </cols>
  <sheetData>
    <row r="4" spans="2:3" x14ac:dyDescent="0.3">
      <c r="B4" s="145" t="s">
        <v>180</v>
      </c>
      <c r="C4" s="147">
        <v>0</v>
      </c>
    </row>
    <row r="5" spans="2:3" x14ac:dyDescent="0.3">
      <c r="B5" s="146" t="s">
        <v>214</v>
      </c>
      <c r="C5" s="147">
        <v>0.5</v>
      </c>
    </row>
    <row r="6" spans="2:3" x14ac:dyDescent="0.3">
      <c r="B6" s="146" t="s">
        <v>178</v>
      </c>
      <c r="C6" s="147">
        <v>0.5</v>
      </c>
    </row>
    <row r="7" spans="2:3" x14ac:dyDescent="0.3">
      <c r="B7" s="146" t="s">
        <v>179</v>
      </c>
      <c r="C7" s="147">
        <v>0.25</v>
      </c>
    </row>
    <row r="8" spans="2:3" x14ac:dyDescent="0.3">
      <c r="B8" s="146" t="s">
        <v>215</v>
      </c>
      <c r="C8" s="147">
        <v>0.5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d73da-a975-433a-b764-a1c7bfc9cab1">
      <Terms xmlns="http://schemas.microsoft.com/office/infopath/2007/PartnerControls"/>
    </lcf76f155ced4ddcb4097134ff3c332f>
    <TaxCatchAll xmlns="33c9097f-5cb9-42bd-aa84-4b9b8a9784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ACBF008A80C841957FACAD3A98FBAC" ma:contentTypeVersion="18" ma:contentTypeDescription="Create a new document." ma:contentTypeScope="" ma:versionID="601398ff1a8a0ebee6ed4c77d436b826">
  <xsd:schema xmlns:xsd="http://www.w3.org/2001/XMLSchema" xmlns:xs="http://www.w3.org/2001/XMLSchema" xmlns:p="http://schemas.microsoft.com/office/2006/metadata/properties" xmlns:ns2="088d73da-a975-433a-b764-a1c7bfc9cab1" xmlns:ns3="33c9097f-5cb9-42bd-aa84-4b9b8a978479" targetNamespace="http://schemas.microsoft.com/office/2006/metadata/properties" ma:root="true" ma:fieldsID="3b0b550b0acb1c658a0df738aae579a0" ns2:_="" ns3:_="">
    <xsd:import namespace="088d73da-a975-433a-b764-a1c7bfc9cab1"/>
    <xsd:import namespace="33c9097f-5cb9-42bd-aa84-4b9b8a9784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d73da-a975-433a-b764-a1c7bfc9ca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c2a8760-be9e-4361-a0c4-951b6e4f1c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9097f-5cb9-42bd-aa84-4b9b8a978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51efc05-c6fb-4e9c-bf0b-fd2f52e1f200}" ma:internalName="TaxCatchAll" ma:showField="CatchAllData" ma:web="33c9097f-5cb9-42bd-aa84-4b9b8a978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1EF25-DF5B-4701-957F-8582EDEB44BF}">
  <ds:schemaRefs>
    <ds:schemaRef ds:uri="http://schemas.microsoft.com/office/2006/metadata/properties"/>
    <ds:schemaRef ds:uri="http://schemas.microsoft.com/office/infopath/2007/PartnerControls"/>
    <ds:schemaRef ds:uri="088d73da-a975-433a-b764-a1c7bfc9cab1"/>
    <ds:schemaRef ds:uri="33c9097f-5cb9-42bd-aa84-4b9b8a978479"/>
  </ds:schemaRefs>
</ds:datastoreItem>
</file>

<file path=customXml/itemProps2.xml><?xml version="1.0" encoding="utf-8"?>
<ds:datastoreItem xmlns:ds="http://schemas.openxmlformats.org/officeDocument/2006/customXml" ds:itemID="{8E77DD00-5258-4434-98CD-B0518F11B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d73da-a975-433a-b764-a1c7bfc9cab1"/>
    <ds:schemaRef ds:uri="33c9097f-5cb9-42bd-aa84-4b9b8a978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F6F85F-0A30-4FC2-AAF5-F4D8EA97CB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Start Here</vt:lpstr>
      <vt:lpstr>Own Contribution</vt:lpstr>
      <vt:lpstr>DMFA Contribution</vt:lpstr>
      <vt:lpstr>Full Budget</vt:lpstr>
      <vt:lpstr>DMFA Staff Inputs</vt:lpstr>
      <vt:lpstr>DMFA External Consultancies</vt:lpstr>
      <vt:lpstr>DMFA Commercial Partners</vt:lpstr>
      <vt:lpstr>Data Check</vt:lpstr>
      <vt:lpstr>Dropdown</vt:lpstr>
      <vt:lpstr>'DMFA Commercial Partners'!Print_Area</vt:lpstr>
      <vt:lpstr>'DMFA Contribution'!Print_Area</vt:lpstr>
      <vt:lpstr>'DMFA External Consultancies'!Print_Area</vt:lpstr>
      <vt:lpstr>'DMFA Staff Inputs'!Print_Area</vt:lpstr>
      <vt:lpstr>'Full Budget'!Print_Area</vt:lpstr>
      <vt:lpstr>'Own Contribution'!Print_Area</vt:lpstr>
      <vt:lpstr>'Full Budget'!Tekst97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2024-10-06T13:58:37Z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0x0101000BACBF008A80C841957FACAD3A98FBAC</vt:lpwstr>
  </property>
  <property fmtid="{D5CDD505-2E9C-101B-9397-08002B2CF9AE}" pid="3" name="MediaServiceImageTags">
    <vt:lpwstr/>
  </property>
</Properties>
</file>